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nkovní prvky - tec..." sheetId="2" r:id="rId2"/>
    <sheet name="02 - Venkovní prvky - sta..." sheetId="3" r:id="rId3"/>
    <sheet name="03 - Vnitřní technologie PZS" sheetId="4" r:id="rId4"/>
    <sheet name="02 - VON" sheetId="5" r:id="rId5"/>
    <sheet name="Pokyny pro vyplnění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Venkovní prvky - tec...'!$C$85:$K$162</definedName>
    <definedName name="_xlnm.Print_Area" localSheetId="1">'01 - Venkovní prvky - tec...'!$C$4:$J$41,'01 - Venkovní prvky - tec...'!$C$47:$J$65,'01 - Venkovní prvky - tec...'!$C$71:$K$162</definedName>
    <definedName name="_xlnm.Print_Titles" localSheetId="1">'01 - Venkovní prvky - tec...'!$85:$85</definedName>
    <definedName name="_xlnm._FilterDatabase" localSheetId="2" hidden="1">'02 - Venkovní prvky - sta...'!$C$84:$K$127</definedName>
    <definedName name="_xlnm.Print_Area" localSheetId="2">'02 - Venkovní prvky - sta...'!$C$4:$J$41,'02 - Venkovní prvky - sta...'!$C$47:$J$64,'02 - Venkovní prvky - sta...'!$C$70:$K$127</definedName>
    <definedName name="_xlnm.Print_Titles" localSheetId="2">'02 - Venkovní prvky - sta...'!$84:$84</definedName>
    <definedName name="_xlnm._FilterDatabase" localSheetId="3" hidden="1">'03 - Vnitřní technologie PZS'!$C$85:$K$259</definedName>
    <definedName name="_xlnm.Print_Area" localSheetId="3">'03 - Vnitřní technologie PZS'!$C$4:$J$41,'03 - Vnitřní technologie PZS'!$C$47:$J$65,'03 - Vnitřní technologie PZS'!$C$71:$K$259</definedName>
    <definedName name="_xlnm.Print_Titles" localSheetId="3">'03 - Vnitřní technologie PZS'!$85:$85</definedName>
    <definedName name="_xlnm._FilterDatabase" localSheetId="4" hidden="1">'02 - VON'!$C$80:$K$88</definedName>
    <definedName name="_xlnm.Print_Area" localSheetId="4">'02 - VON'!$C$4:$J$39,'02 - VON'!$C$45:$J$62,'02 - VON'!$C$68:$K$88</definedName>
    <definedName name="_xlnm.Print_Titles" localSheetId="4">'02 - VON'!$80:$80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9"/>
  <c i="5" r="J35"/>
  <c i="1" r="AX59"/>
  <c i="5" r="BI87"/>
  <c r="BH87"/>
  <c r="BG87"/>
  <c r="BF87"/>
  <c r="T87"/>
  <c r="R87"/>
  <c r="P87"/>
  <c r="BI86"/>
  <c r="BH86"/>
  <c r="BG86"/>
  <c r="BF86"/>
  <c r="T86"/>
  <c r="R86"/>
  <c r="P86"/>
  <c r="BI83"/>
  <c r="BH83"/>
  <c r="BG83"/>
  <c r="BF83"/>
  <c r="T83"/>
  <c r="T82"/>
  <c r="R83"/>
  <c r="R82"/>
  <c r="P83"/>
  <c r="P82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48"/>
  <c i="4" r="J39"/>
  <c r="J38"/>
  <c i="1" r="AY58"/>
  <c i="4" r="J37"/>
  <c i="1" r="AX58"/>
  <c i="4"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58"/>
  <c r="J16"/>
  <c r="J14"/>
  <c r="J80"/>
  <c r="E7"/>
  <c r="E74"/>
  <c i="3" r="J39"/>
  <c r="J38"/>
  <c i="1" r="AY57"/>
  <c i="3" r="J37"/>
  <c i="1" r="AX57"/>
  <c i="3"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5"/>
  <c r="BH95"/>
  <c r="BG95"/>
  <c r="BF95"/>
  <c r="T95"/>
  <c r="R95"/>
  <c r="P95"/>
  <c r="BI91"/>
  <c r="BH91"/>
  <c r="BG91"/>
  <c r="BF91"/>
  <c r="T91"/>
  <c r="R91"/>
  <c r="P91"/>
  <c r="BI90"/>
  <c r="BH90"/>
  <c r="BG90"/>
  <c r="BF90"/>
  <c r="T90"/>
  <c r="R90"/>
  <c r="P90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59"/>
  <c r="J19"/>
  <c r="J17"/>
  <c r="E17"/>
  <c r="F81"/>
  <c r="J16"/>
  <c r="J14"/>
  <c r="J56"/>
  <c r="E7"/>
  <c r="E73"/>
  <c i="2" r="J39"/>
  <c r="J38"/>
  <c i="1" r="AY56"/>
  <c i="2" r="J37"/>
  <c i="1" r="AX56"/>
  <c i="2"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59"/>
  <c r="J25"/>
  <c r="J23"/>
  <c r="E23"/>
  <c r="J58"/>
  <c r="J22"/>
  <c r="J20"/>
  <c r="E20"/>
  <c r="F59"/>
  <c r="J19"/>
  <c r="J17"/>
  <c r="E17"/>
  <c r="F58"/>
  <c r="J16"/>
  <c r="J14"/>
  <c r="J56"/>
  <c r="E7"/>
  <c r="E74"/>
  <c i="1" r="L50"/>
  <c r="AM50"/>
  <c r="AM49"/>
  <c r="L49"/>
  <c r="AM47"/>
  <c r="L47"/>
  <c r="L45"/>
  <c r="L44"/>
  <c i="5" r="J87"/>
  <c i="4" r="BK253"/>
  <c r="J247"/>
  <c r="BK241"/>
  <c r="J233"/>
  <c r="J227"/>
  <c r="BK217"/>
  <c r="BK191"/>
  <c r="BK182"/>
  <c r="BK175"/>
  <c r="BK172"/>
  <c r="BK166"/>
  <c r="BK153"/>
  <c r="BK147"/>
  <c r="BK137"/>
  <c r="BK129"/>
  <c r="J124"/>
  <c r="BK113"/>
  <c r="BK90"/>
  <c i="3" r="BK123"/>
  <c r="BK96"/>
  <c i="2" r="J154"/>
  <c r="J148"/>
  <c r="J133"/>
  <c r="BK128"/>
  <c r="J124"/>
  <c r="J117"/>
  <c r="BK107"/>
  <c r="BK102"/>
  <c r="BK94"/>
  <c i="5" r="BK87"/>
  <c i="4" r="J257"/>
  <c r="BK249"/>
  <c r="BK235"/>
  <c r="J228"/>
  <c r="J224"/>
  <c r="J219"/>
  <c r="BK214"/>
  <c r="J208"/>
  <c r="J199"/>
  <c r="J193"/>
  <c r="J172"/>
  <c r="J163"/>
  <c r="BK158"/>
  <c r="J154"/>
  <c r="J143"/>
  <c r="BK139"/>
  <c r="BK130"/>
  <c r="J123"/>
  <c r="J112"/>
  <c r="BK108"/>
  <c r="J95"/>
  <c i="3" r="J119"/>
  <c r="BK114"/>
  <c r="J101"/>
  <c r="BK90"/>
  <c i="2" r="BK158"/>
  <c r="BK144"/>
  <c r="BK139"/>
  <c r="BK132"/>
  <c r="J122"/>
  <c r="J114"/>
  <c r="J109"/>
  <c r="J97"/>
  <c r="J93"/>
  <c i="5" r="BK83"/>
  <c i="4" r="BK256"/>
  <c r="BK252"/>
  <c r="BK245"/>
  <c r="J240"/>
  <c r="BK233"/>
  <c r="BK207"/>
  <c r="J203"/>
  <c r="BK197"/>
  <c r="BK195"/>
  <c r="BK190"/>
  <c r="J186"/>
  <c r="BK174"/>
  <c r="J164"/>
  <c r="J151"/>
  <c r="BK140"/>
  <c r="BK125"/>
  <c r="BK117"/>
  <c r="BK107"/>
  <c r="J92"/>
  <c i="3" r="BK125"/>
  <c r="J111"/>
  <c r="J90"/>
  <c i="2" r="J153"/>
  <c r="J140"/>
  <c r="BK134"/>
  <c r="BK122"/>
  <c r="BK114"/>
  <c r="BK104"/>
  <c r="BK97"/>
  <c r="J89"/>
  <c i="4" r="J236"/>
  <c r="J217"/>
  <c r="BK213"/>
  <c r="BK208"/>
  <c r="J196"/>
  <c r="J185"/>
  <c r="BK181"/>
  <c r="J175"/>
  <c r="BK164"/>
  <c r="J141"/>
  <c r="J137"/>
  <c r="J129"/>
  <c r="BK111"/>
  <c r="J101"/>
  <c r="J88"/>
  <c i="3" r="J115"/>
  <c i="2" r="J161"/>
  <c r="J155"/>
  <c r="J151"/>
  <c r="J144"/>
  <c r="J134"/>
  <c r="BK125"/>
  <c r="J111"/>
  <c r="J104"/>
  <c r="J100"/>
  <c i="5" r="BK86"/>
  <c i="4" r="J250"/>
  <c r="J245"/>
  <c r="J239"/>
  <c r="J237"/>
  <c r="J232"/>
  <c r="J226"/>
  <c r="BK202"/>
  <c r="BK198"/>
  <c r="BK187"/>
  <c r="BK177"/>
  <c r="BK168"/>
  <c r="J162"/>
  <c r="BK149"/>
  <c r="BK144"/>
  <c r="J130"/>
  <c r="BK126"/>
  <c r="J117"/>
  <c r="BK101"/>
  <c r="BK88"/>
  <c i="3" r="BK106"/>
  <c r="J86"/>
  <c i="2" r="J156"/>
  <c r="BK147"/>
  <c r="J136"/>
  <c r="J129"/>
  <c r="J125"/>
  <c r="J118"/>
  <c r="BK109"/>
  <c r="J101"/>
  <c r="J92"/>
  <c i="5" r="J83"/>
  <c i="4" r="J256"/>
  <c r="J246"/>
  <c r="J234"/>
  <c r="BK225"/>
  <c r="BK220"/>
  <c r="BK215"/>
  <c r="J211"/>
  <c r="J206"/>
  <c r="J197"/>
  <c r="J179"/>
  <c r="BK170"/>
  <c r="J157"/>
  <c r="J153"/>
  <c r="J145"/>
  <c r="BK138"/>
  <c r="J127"/>
  <c r="BK124"/>
  <c r="J113"/>
  <c r="J110"/>
  <c r="J105"/>
  <c r="BK94"/>
  <c i="3" r="J106"/>
  <c r="BK95"/>
  <c r="BK86"/>
  <c i="2" r="J157"/>
  <c r="BK140"/>
  <c r="BK133"/>
  <c r="BK121"/>
  <c r="BK115"/>
  <c r="J110"/>
  <c r="BK99"/>
  <c r="BK91"/>
  <c i="4" r="J259"/>
  <c r="J255"/>
  <c r="BK248"/>
  <c r="J241"/>
  <c r="BK237"/>
  <c r="J231"/>
  <c r="BK224"/>
  <c r="BK204"/>
  <c r="J201"/>
  <c r="BK193"/>
  <c r="BK188"/>
  <c r="J181"/>
  <c r="J166"/>
  <c r="J159"/>
  <c r="BK145"/>
  <c r="J139"/>
  <c r="J122"/>
  <c r="J115"/>
  <c r="BK106"/>
  <c r="J97"/>
  <c i="3" r="BK113"/>
  <c i="2" r="BK159"/>
  <c r="J149"/>
  <c r="J135"/>
  <c r="J127"/>
  <c r="BK117"/>
  <c r="BK110"/>
  <c r="BK100"/>
  <c r="J88"/>
  <c i="4" r="J229"/>
  <c r="J216"/>
  <c r="J212"/>
  <c r="BK201"/>
  <c r="J192"/>
  <c r="BK186"/>
  <c r="BK180"/>
  <c r="J168"/>
  <c r="BK163"/>
  <c r="BK155"/>
  <c r="J134"/>
  <c r="BK120"/>
  <c r="J104"/>
  <c r="BK92"/>
  <c i="3" r="BK119"/>
  <c i="2" r="BK162"/>
  <c r="BK157"/>
  <c r="BK150"/>
  <c r="BK136"/>
  <c r="J128"/>
  <c r="J123"/>
  <c r="J107"/>
  <c r="BK101"/>
  <c i="1" r="AS55"/>
  <c i="4" r="BK255"/>
  <c r="J249"/>
  <c r="J244"/>
  <c r="BK238"/>
  <c r="BK234"/>
  <c r="BK230"/>
  <c r="BK222"/>
  <c r="J200"/>
  <c r="J188"/>
  <c r="BK178"/>
  <c r="BK173"/>
  <c r="BK167"/>
  <c r="BK156"/>
  <c r="J149"/>
  <c r="BK142"/>
  <c r="J135"/>
  <c r="BK127"/>
  <c r="J120"/>
  <c r="BK99"/>
  <c i="3" r="J125"/>
  <c r="BK104"/>
  <c i="2" r="BK160"/>
  <c r="BK151"/>
  <c r="BK143"/>
  <c r="J132"/>
  <c r="BK127"/>
  <c r="J119"/>
  <c r="J116"/>
  <c r="BK103"/>
  <c r="J99"/>
  <c r="BK89"/>
  <c i="4" r="BK258"/>
  <c r="BK251"/>
  <c r="BK242"/>
  <c r="J230"/>
  <c r="BK226"/>
  <c r="BK223"/>
  <c r="J218"/>
  <c r="BK212"/>
  <c r="J207"/>
  <c r="J198"/>
  <c r="J191"/>
  <c r="J171"/>
  <c r="BK159"/>
  <c r="J155"/>
  <c r="J146"/>
  <c r="J142"/>
  <c r="J136"/>
  <c r="J126"/>
  <c r="BK122"/>
  <c r="J106"/>
  <c r="J99"/>
  <c i="3" r="BK115"/>
  <c r="BK111"/>
  <c r="J96"/>
  <c i="2" r="BK161"/>
  <c r="BK154"/>
  <c r="J143"/>
  <c r="BK135"/>
  <c r="J126"/>
  <c r="BK116"/>
  <c r="J112"/>
  <c r="BK98"/>
  <c r="J94"/>
  <c r="J90"/>
  <c i="4" r="BK257"/>
  <c r="BK254"/>
  <c r="BK250"/>
  <c r="BK244"/>
  <c r="BK236"/>
  <c r="BK228"/>
  <c r="J223"/>
  <c r="BK206"/>
  <c r="BK200"/>
  <c r="BK196"/>
  <c r="BK192"/>
  <c r="BK185"/>
  <c r="BK179"/>
  <c r="J165"/>
  <c r="J158"/>
  <c r="J144"/>
  <c r="J128"/>
  <c r="J121"/>
  <c r="BK110"/>
  <c r="BK105"/>
  <c r="BK95"/>
  <c r="J90"/>
  <c i="3" r="J116"/>
  <c r="BK91"/>
  <c i="2" r="BK155"/>
  <c r="BK138"/>
  <c r="BK130"/>
  <c r="BK118"/>
  <c r="J113"/>
  <c r="J106"/>
  <c r="J98"/>
  <c r="J91"/>
  <c i="4" r="BK218"/>
  <c r="J215"/>
  <c r="BK211"/>
  <c r="J205"/>
  <c r="J194"/>
  <c r="J189"/>
  <c r="J182"/>
  <c r="J170"/>
  <c r="BK162"/>
  <c r="J140"/>
  <c r="BK135"/>
  <c r="BK123"/>
  <c r="BK112"/>
  <c r="J108"/>
  <c r="BK97"/>
  <c i="3" r="J127"/>
  <c r="J114"/>
  <c i="2" r="J159"/>
  <c r="BK153"/>
  <c r="J147"/>
  <c r="BK131"/>
  <c r="BK124"/>
  <c r="BK119"/>
  <c r="J103"/>
  <c r="BK88"/>
  <c i="4" r="J254"/>
  <c r="J251"/>
  <c r="BK246"/>
  <c r="J242"/>
  <c r="J235"/>
  <c r="BK231"/>
  <c r="J220"/>
  <c r="BK199"/>
  <c r="BK189"/>
  <c r="J180"/>
  <c r="J174"/>
  <c r="BK171"/>
  <c r="BK160"/>
  <c r="BK151"/>
  <c r="BK146"/>
  <c r="BK136"/>
  <c r="BK128"/>
  <c r="BK121"/>
  <c r="J107"/>
  <c r="BK89"/>
  <c i="3" r="J113"/>
  <c r="J95"/>
  <c i="2" r="J158"/>
  <c r="BK149"/>
  <c r="J139"/>
  <c r="J130"/>
  <c r="BK126"/>
  <c r="J121"/>
  <c r="BK112"/>
  <c r="BK105"/>
  <c r="J95"/>
  <c r="BK90"/>
  <c i="4" r="BK259"/>
  <c r="J252"/>
  <c r="J248"/>
  <c r="BK240"/>
  <c r="BK229"/>
  <c r="J222"/>
  <c r="BK216"/>
  <c r="J213"/>
  <c r="J209"/>
  <c r="BK203"/>
  <c r="J195"/>
  <c r="J173"/>
  <c r="BK165"/>
  <c r="J156"/>
  <c r="J147"/>
  <c r="BK141"/>
  <c r="BK134"/>
  <c r="J125"/>
  <c r="BK115"/>
  <c r="J111"/>
  <c r="BK103"/>
  <c i="3" r="BK127"/>
  <c r="J104"/>
  <c r="J91"/>
  <c i="2" r="J160"/>
  <c r="BK152"/>
  <c r="J138"/>
  <c r="J131"/>
  <c r="J120"/>
  <c r="BK113"/>
  <c r="J105"/>
  <c r="BK95"/>
  <c i="5" r="J86"/>
  <c i="4" r="J258"/>
  <c r="J253"/>
  <c r="BK247"/>
  <c r="BK239"/>
  <c r="BK232"/>
  <c r="BK227"/>
  <c r="BK219"/>
  <c r="BK205"/>
  <c r="J202"/>
  <c r="BK194"/>
  <c r="J187"/>
  <c r="J183"/>
  <c r="J178"/>
  <c r="J160"/>
  <c r="BK154"/>
  <c r="BK143"/>
  <c r="J132"/>
  <c r="BK119"/>
  <c r="J109"/>
  <c r="BK104"/>
  <c r="J94"/>
  <c i="3" r="J123"/>
  <c r="BK101"/>
  <c i="2" r="BK156"/>
  <c r="J150"/>
  <c r="J137"/>
  <c r="BK123"/>
  <c r="J115"/>
  <c r="BK111"/>
  <c r="BK93"/>
  <c i="4" r="J238"/>
  <c r="J225"/>
  <c r="J214"/>
  <c r="BK209"/>
  <c r="J204"/>
  <c r="J190"/>
  <c r="BK183"/>
  <c r="J177"/>
  <c r="J167"/>
  <c r="BK157"/>
  <c r="J138"/>
  <c r="BK132"/>
  <c r="J119"/>
  <c r="BK109"/>
  <c r="J103"/>
  <c r="J89"/>
  <c i="3" r="BK116"/>
  <c i="2" r="J162"/>
  <c r="J152"/>
  <c r="BK148"/>
  <c r="BK137"/>
  <c r="BK129"/>
  <c r="BK120"/>
  <c r="BK106"/>
  <c r="J102"/>
  <c r="BK92"/>
  <c l="1" r="BK87"/>
  <c r="BK86"/>
  <c r="J86"/>
  <c r="J63"/>
  <c i="3" r="R85"/>
  <c i="2" r="R87"/>
  <c r="R86"/>
  <c i="3" r="P85"/>
  <c i="1" r="AU57"/>
  <c i="4" r="T87"/>
  <c r="T86"/>
  <c i="2" r="P87"/>
  <c r="P86"/>
  <c i="1" r="AU56"/>
  <c i="3" r="BK85"/>
  <c r="J85"/>
  <c r="J63"/>
  <c i="4" r="R87"/>
  <c r="R86"/>
  <c i="2" r="T87"/>
  <c r="T86"/>
  <c i="3" r="T85"/>
  <c i="4" r="BK87"/>
  <c r="J87"/>
  <c r="J64"/>
  <c r="P87"/>
  <c r="P86"/>
  <c i="1" r="AU58"/>
  <c i="5" r="BK85"/>
  <c r="J85"/>
  <c r="J61"/>
  <c r="P85"/>
  <c r="P81"/>
  <c i="1" r="AU59"/>
  <c i="5" r="R85"/>
  <c r="R81"/>
  <c r="T85"/>
  <c r="T81"/>
  <c i="2" r="E50"/>
  <c r="J80"/>
  <c r="F83"/>
  <c r="BE93"/>
  <c r="BE97"/>
  <c r="BE109"/>
  <c r="BE110"/>
  <c r="BE112"/>
  <c r="BE113"/>
  <c r="BE115"/>
  <c r="BE116"/>
  <c r="BE121"/>
  <c r="BE126"/>
  <c r="BE130"/>
  <c r="BE135"/>
  <c r="BE140"/>
  <c r="BE156"/>
  <c r="BE162"/>
  <c i="3" r="F58"/>
  <c r="J59"/>
  <c r="F82"/>
  <c r="BE86"/>
  <c r="BE91"/>
  <c r="BE96"/>
  <c r="BE101"/>
  <c r="BE111"/>
  <c r="BE123"/>
  <c i="4" r="E50"/>
  <c r="F59"/>
  <c r="BE94"/>
  <c r="BE99"/>
  <c r="BE105"/>
  <c r="BE106"/>
  <c r="BE121"/>
  <c r="BE124"/>
  <c r="BE125"/>
  <c r="BE127"/>
  <c r="BE130"/>
  <c r="BE138"/>
  <c r="BE142"/>
  <c r="BE143"/>
  <c r="BE144"/>
  <c r="BE146"/>
  <c r="BE153"/>
  <c r="BE159"/>
  <c r="BE160"/>
  <c r="BE165"/>
  <c r="BE166"/>
  <c r="BE172"/>
  <c r="BE173"/>
  <c r="BE178"/>
  <c r="BE187"/>
  <c r="BE193"/>
  <c r="BE203"/>
  <c r="BE219"/>
  <c r="BE222"/>
  <c r="BE223"/>
  <c r="BE226"/>
  <c r="BE227"/>
  <c r="BE230"/>
  <c r="BE235"/>
  <c i="2" r="J82"/>
  <c r="J83"/>
  <c r="BE90"/>
  <c r="BE91"/>
  <c r="BE94"/>
  <c r="BE98"/>
  <c r="BE105"/>
  <c r="BE106"/>
  <c r="BE107"/>
  <c r="BE119"/>
  <c r="BE120"/>
  <c r="BE124"/>
  <c r="BE125"/>
  <c r="BE127"/>
  <c r="BE128"/>
  <c r="BE131"/>
  <c r="BE139"/>
  <c r="BE143"/>
  <c r="BE144"/>
  <c r="BE150"/>
  <c r="BE151"/>
  <c r="BE157"/>
  <c r="BE160"/>
  <c r="BE161"/>
  <c i="3" r="J79"/>
  <c r="BE95"/>
  <c r="BE104"/>
  <c r="BE106"/>
  <c r="BE114"/>
  <c r="BE119"/>
  <c i="4" r="J58"/>
  <c r="F82"/>
  <c r="BE88"/>
  <c r="BE97"/>
  <c r="BE101"/>
  <c r="BE111"/>
  <c r="BE112"/>
  <c r="BE113"/>
  <c r="BE122"/>
  <c r="BE123"/>
  <c r="BE126"/>
  <c r="BE129"/>
  <c r="BE134"/>
  <c r="BE137"/>
  <c r="BE141"/>
  <c r="BE155"/>
  <c r="BE156"/>
  <c r="BE158"/>
  <c r="BE162"/>
  <c r="BE167"/>
  <c r="BE168"/>
  <c r="BE177"/>
  <c r="BE179"/>
  <c r="BE191"/>
  <c r="BE198"/>
  <c r="BE201"/>
  <c r="BE207"/>
  <c r="BE209"/>
  <c r="BE212"/>
  <c r="BE214"/>
  <c r="BE216"/>
  <c r="BE220"/>
  <c r="BE225"/>
  <c r="BE229"/>
  <c r="BE232"/>
  <c r="BE234"/>
  <c r="BE237"/>
  <c r="BE238"/>
  <c r="BE242"/>
  <c r="BE244"/>
  <c r="BE249"/>
  <c r="BE251"/>
  <c r="BE257"/>
  <c i="5" r="F54"/>
  <c r="J55"/>
  <c r="BE87"/>
  <c i="2" r="F82"/>
  <c r="BE88"/>
  <c r="BE89"/>
  <c r="BE92"/>
  <c r="BE101"/>
  <c r="BE103"/>
  <c r="BE111"/>
  <c r="BE117"/>
  <c r="BE118"/>
  <c r="BE123"/>
  <c r="BE129"/>
  <c r="BE136"/>
  <c r="BE137"/>
  <c r="BE147"/>
  <c r="BE148"/>
  <c r="BE149"/>
  <c r="BE155"/>
  <c i="3" r="E50"/>
  <c r="J81"/>
  <c r="BE125"/>
  <c i="4" r="J56"/>
  <c r="J59"/>
  <c r="BE89"/>
  <c r="BE90"/>
  <c r="BE119"/>
  <c r="BE120"/>
  <c r="BE128"/>
  <c r="BE135"/>
  <c r="BE136"/>
  <c r="BE147"/>
  <c r="BE151"/>
  <c r="BE154"/>
  <c r="BE171"/>
  <c r="BE174"/>
  <c r="BE175"/>
  <c r="BE181"/>
  <c r="BE182"/>
  <c r="BE183"/>
  <c r="BE186"/>
  <c r="BE188"/>
  <c r="BE189"/>
  <c r="BE195"/>
  <c r="BE197"/>
  <c r="BE199"/>
  <c r="BE200"/>
  <c r="BE202"/>
  <c r="BE204"/>
  <c r="BE205"/>
  <c r="BE206"/>
  <c r="BE217"/>
  <c r="BE231"/>
  <c r="BE233"/>
  <c r="BE236"/>
  <c r="BE239"/>
  <c r="BE241"/>
  <c r="BE246"/>
  <c r="BE247"/>
  <c r="BE248"/>
  <c r="BE253"/>
  <c r="BE254"/>
  <c r="BE255"/>
  <c r="BE256"/>
  <c r="BE258"/>
  <c r="BE259"/>
  <c i="5" r="J52"/>
  <c r="F55"/>
  <c r="E71"/>
  <c r="BE86"/>
  <c i="2" r="BE95"/>
  <c r="BE99"/>
  <c r="BE100"/>
  <c r="BE102"/>
  <c r="BE104"/>
  <c r="BE114"/>
  <c r="BE122"/>
  <c r="BE132"/>
  <c r="BE133"/>
  <c r="BE134"/>
  <c r="BE138"/>
  <c r="BE152"/>
  <c r="BE153"/>
  <c r="BE154"/>
  <c r="BE158"/>
  <c r="BE159"/>
  <c i="3" r="BE90"/>
  <c r="BE113"/>
  <c r="BE115"/>
  <c r="BE116"/>
  <c r="BE127"/>
  <c i="4" r="BE92"/>
  <c r="BE95"/>
  <c r="BE103"/>
  <c r="BE104"/>
  <c r="BE107"/>
  <c r="BE108"/>
  <c r="BE109"/>
  <c r="BE110"/>
  <c r="BE115"/>
  <c r="BE117"/>
  <c r="BE132"/>
  <c r="BE139"/>
  <c r="BE140"/>
  <c r="BE145"/>
  <c r="BE149"/>
  <c r="BE157"/>
  <c r="BE163"/>
  <c r="BE164"/>
  <c r="BE170"/>
  <c r="BE180"/>
  <c r="BE185"/>
  <c r="BE190"/>
  <c r="BE192"/>
  <c r="BE194"/>
  <c r="BE196"/>
  <c r="BE208"/>
  <c r="BE211"/>
  <c r="BE213"/>
  <c r="BE215"/>
  <c r="BE218"/>
  <c r="BE224"/>
  <c r="BE228"/>
  <c r="BE240"/>
  <c r="BE245"/>
  <c r="BE250"/>
  <c r="BE252"/>
  <c i="5" r="J54"/>
  <c r="BE83"/>
  <c r="BK82"/>
  <c r="J82"/>
  <c r="J60"/>
  <c i="3" r="F36"/>
  <c i="1" r="BA57"/>
  <c i="2" r="F36"/>
  <c i="1" r="BA56"/>
  <c i="3" r="F37"/>
  <c i="1" r="BB57"/>
  <c i="5" r="F35"/>
  <c i="1" r="BB59"/>
  <c i="4" r="F39"/>
  <c i="1" r="BD58"/>
  <c i="5" r="J34"/>
  <c i="1" r="AW59"/>
  <c i="2" r="F38"/>
  <c i="1" r="BC56"/>
  <c i="3" r="F38"/>
  <c i="1" r="BC57"/>
  <c i="5" r="F34"/>
  <c i="1" r="BA59"/>
  <c i="5" r="F37"/>
  <c i="1" r="BD59"/>
  <c i="5" r="F36"/>
  <c i="1" r="BC59"/>
  <c i="4" r="F37"/>
  <c i="1" r="BB58"/>
  <c i="4" r="F36"/>
  <c i="1" r="BA58"/>
  <c i="3" r="F39"/>
  <c i="1" r="BD57"/>
  <c i="4" r="F38"/>
  <c i="1" r="BC58"/>
  <c i="2" r="F39"/>
  <c i="1" r="BD56"/>
  <c i="4" r="J36"/>
  <c i="1" r="AW58"/>
  <c i="3" r="J36"/>
  <c i="1" r="AW57"/>
  <c i="2" r="J36"/>
  <c i="1" r="AW56"/>
  <c i="2" r="F37"/>
  <c i="1" r="BB56"/>
  <c r="AS54"/>
  <c i="2" l="1" r="J87"/>
  <c r="J64"/>
  <c i="4" r="BK86"/>
  <c r="J86"/>
  <c r="J63"/>
  <c i="5" r="BK81"/>
  <c r="J81"/>
  <c i="2" r="J32"/>
  <c i="1" r="AG56"/>
  <c r="BD55"/>
  <c r="BD54"/>
  <c r="W33"/>
  <c i="3" r="J32"/>
  <c i="1" r="AG57"/>
  <c r="BB55"/>
  <c r="AX55"/>
  <c r="BA55"/>
  <c r="AW55"/>
  <c i="2" r="F35"/>
  <c i="1" r="AZ56"/>
  <c i="5" r="J33"/>
  <c i="1" r="AV59"/>
  <c r="AT59"/>
  <c i="4" r="F35"/>
  <c i="1" r="AZ58"/>
  <c i="5" r="J30"/>
  <c i="1" r="AG59"/>
  <c i="4" r="J35"/>
  <c i="1" r="AV58"/>
  <c r="AT58"/>
  <c r="AU55"/>
  <c r="AU54"/>
  <c i="5" r="F33"/>
  <c i="1" r="AZ59"/>
  <c r="BC55"/>
  <c r="AY55"/>
  <c i="2" r="J35"/>
  <c i="1" r="AV56"/>
  <c r="AT56"/>
  <c i="3" r="J35"/>
  <c i="1" r="AV57"/>
  <c r="AT57"/>
  <c i="3" r="F35"/>
  <c i="1" r="AZ57"/>
  <c i="5" l="1" r="J39"/>
  <c i="2" r="J41"/>
  <c i="3" r="J41"/>
  <c i="5" r="J59"/>
  <c i="1" r="AN56"/>
  <c r="AN59"/>
  <c r="AN57"/>
  <c r="AZ55"/>
  <c r="AZ54"/>
  <c r="W29"/>
  <c r="BA54"/>
  <c r="W30"/>
  <c r="BC54"/>
  <c r="W32"/>
  <c i="4" r="J32"/>
  <c i="1" r="AG58"/>
  <c r="AN58"/>
  <c r="BB54"/>
  <c r="AX54"/>
  <c i="4" l="1" r="J41"/>
  <c i="1" r="AY54"/>
  <c r="AW54"/>
  <c r="AK30"/>
  <c r="AV54"/>
  <c r="AK29"/>
  <c r="W31"/>
  <c r="AV55"/>
  <c r="AT55"/>
  <c r="AG55"/>
  <c r="AN55"/>
  <c l="1" r="AT54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<sst xmlns="http://schemas.openxmlformats.org/spreadsheetml/2006/main">
  <si>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</si>
  <si>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</si>
  <si>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</si>
  <si>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</si>
  <si>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</si>
  <si>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{a752becb-a0ae-4c95-9548-3532ca298300}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</si>
  <si>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</si>
  <si>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</si>
  <si>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</si>
  <si>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</si>
  <si>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</si>
  <si>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</si>
  <si>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</si>
  <si>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</si>
  <si>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</si>
  <si>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</si>
  <si>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</si>
  <si>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na přejezdu P 7192 v km 43,577 trati Přerov – Brno hl.n.</t>
  </si>
  <si>
    <t>KSO:</t>
  </si>
  <si>
    <t/>
  </si>
  <si>
    <t>CC-CZ:</t>
  </si>
  <si>
    <t>Místo:</t>
  </si>
  <si>
    <t xml:space="preserve"> </t>
  </si>
  <si>
    <t>Datum:</t>
  </si>
  <si>
    <t>4. 9. 2020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</si>
  <si>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</si>
  <si>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</si>
  <si>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</si>
  <si>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</si>
  <si>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</si>
  <si>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</si>
  <si>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</si>
  <si>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</si>
  <si>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</si>
  <si>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</si>
  <si>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</si>
  <si>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</si>
  <si>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</si>
  <si>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</si>
  <si>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</si>
  <si>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</si>
  <si>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</si>
  <si>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</si>
  <si>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</si>
  <si>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</si>
  <si>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</si>
  <si>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</si>
  <si>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</si>
  <si>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</si>
  <si>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</si>
  <si>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</si>
  <si>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</si>
  <si>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</si>
  <si>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</si>
  <si>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</si>
  <si>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</si>
  <si>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</si>
  <si>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</si>
  <si>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</si>
  <si>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</si>
  <si>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</si>
  <si>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</si>
  <si>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</si>
  <si>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</si>
  <si>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</si>
  <si>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</si>
  <si>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</si>
  <si>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</si>
  <si>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</si>
  <si>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</si>
  <si>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</si>
  <si>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</si>
  <si>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</si>
  <si>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</si>
  <si>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PZS km 43,577 a TZZ</t>
  </si>
  <si>
    <t>PRO</t>
  </si>
  <si>
    <t>1</t>
  </si>
  <si>
    <t>{154ff25a-d270-4c95-a12b-86b90fcbd697}</t>
  </si>
  <si>
    <t>2</t>
  </si>
  <si>
    <t>/</t>
  </si>
  <si>
    <t>Venkovní prvky - technologická část</t>
  </si>
  <si>
    <t>Soupis</t>
  </si>
  <si>
    <t>{580b2142-6d71-4629-a0cc-a87d092a7c31}</t>
  </si>
  <si>
    <t>02</t>
  </si>
  <si>
    <t>Venkovní prvky - stavební část</t>
  </si>
  <si>
    <t>{3460c0ed-064c-4985-b7dd-e3479cc0ce96}</t>
  </si>
  <si>
    <t>03</t>
  </si>
  <si>
    <t>Vnitřní technologie PZS</t>
  </si>
  <si>
    <t>{af5f4362-bb36-412f-9d16-1d9c1cd1715c}</t>
  </si>
  <si>
    <t>VON</t>
  </si>
  <si>
    <t>STA</t>
  </si>
  <si>
    <t>{c332a3a8-ae31-4fa6-93a0-216b8e684b9e}</t>
  </si>
  <si>
    <t>KRYCÍ LIST SOUPISU PRACÍ</t>
  </si>
  <si>
    <t>Objekt:</t>
  </si>
  <si>
    <t>01 - PZS km 43,577 a TZZ</t>
  </si>
  <si>
    <t>Soupis:</t>
  </si>
  <si>
    <t>01 - Venkovní prvky - technologická část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</si>
  <si>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</si>
  <si>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</si>
  <si>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</si>
  <si>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</si>
  <si>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</si>
  <si>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</si>
  <si>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</si>
  <si>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</si>
  <si>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</si>
  <si>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</si>
  <si>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</si>
  <si>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</si>
  <si>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</si>
  <si>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</si>
  <si>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</si>
  <si>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</si>
  <si>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</si>
  <si>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</si>
  <si>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</si>
  <si>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</si>
  <si>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</si>
  <si>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</si>
  <si>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</si>
  <si>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7590117010</t>
  </si>
  <si>
    <t>Demontáž objektu rozměru do 6,0 x 3,0 m - včetně odpojení zařízení od kabelových rozvodů</t>
  </si>
  <si>
    <t>kus</t>
  </si>
  <si>
    <t>Sborník UOŽI 01 2020</t>
  </si>
  <si>
    <t>512</t>
  </si>
  <si>
    <t>-2141924434</t>
  </si>
  <si>
    <t>M</t>
  </si>
  <si>
    <t>7590110200</t>
  </si>
  <si>
    <t>Domky, přístřešky Reléový domek - výška 3,10 m - podle zvl. požadavků a předložené dokumentace 3x6 m</t>
  </si>
  <si>
    <t>128</t>
  </si>
  <si>
    <t>1686801246</t>
  </si>
  <si>
    <t>3</t>
  </si>
  <si>
    <t>7590110590</t>
  </si>
  <si>
    <t>Domky, přístřešky Střecha valbová - rel.domku podle zvl. požadavků a předložené dokumentace 3x6 m</t>
  </si>
  <si>
    <t>-1431198515</t>
  </si>
  <si>
    <t>7590115010</t>
  </si>
  <si>
    <t>Montáž objektu rozměru do 6,0 x 3,0 m - usazení na základy, zatažení kabelů a zřízení kabelové rezervy, opravný nátěr. Neobsahuje výkop a zához jam</t>
  </si>
  <si>
    <t>1855644939</t>
  </si>
  <si>
    <t>5</t>
  </si>
  <si>
    <t>7590190030</t>
  </si>
  <si>
    <t>Ostatní Nástupištní panel (před vchodové dveře RD)</t>
  </si>
  <si>
    <t>-2097533259</t>
  </si>
  <si>
    <t>6</t>
  </si>
  <si>
    <t>7590120175</t>
  </si>
  <si>
    <t>Skříně Skříň přístroj.pro přejezdy sp 133/313.1.12 (HM0354399998281)</t>
  </si>
  <si>
    <t>-1293919265</t>
  </si>
  <si>
    <t>7</t>
  </si>
  <si>
    <t>7590125057</t>
  </si>
  <si>
    <t>Montáž skříně společné přístrojové pro přejezdy - usazení skříně a zatažení kabelů bez zhotovení a zapojení kabelových forem. Bez kabelových příchytek</t>
  </si>
  <si>
    <t>1678611621</t>
  </si>
  <si>
    <t>8</t>
  </si>
  <si>
    <t>7595120070</t>
  </si>
  <si>
    <t>Telefonní přístroje nezapojené na ústřednu Venkovní telefonní objekt, provedení do skříně PSS133/313, externí napájení</t>
  </si>
  <si>
    <t>1331637510</t>
  </si>
  <si>
    <t>P</t>
  </si>
  <si>
    <t>Poznámka k položce:_x000d_
VTO - malé provedení do společné přístrojové skříně</t>
  </si>
  <si>
    <t>9</t>
  </si>
  <si>
    <t>7593100910</t>
  </si>
  <si>
    <t xml:space="preserve">Měniče Měnič DC/DC1 pro MB telefony, napětí DC/DC 12-36 V pro ústřední napájení mb venkovních  telefonních objektů</t>
  </si>
  <si>
    <t>-1606833403</t>
  </si>
  <si>
    <t>10</t>
  </si>
  <si>
    <t>7598015165</t>
  </si>
  <si>
    <t>Funkční přezkoušení venkovního telefonního objektu po připojení na kabelové vedení</t>
  </si>
  <si>
    <t>-1751289795</t>
  </si>
  <si>
    <t>11</t>
  </si>
  <si>
    <t>7590120160</t>
  </si>
  <si>
    <t xml:space="preserve">Skříně Skříňka ovl. pro PZZ-RE  (CV723089004)</t>
  </si>
  <si>
    <t>-450166634</t>
  </si>
  <si>
    <t>12</t>
  </si>
  <si>
    <t>7491205700</t>
  </si>
  <si>
    <t>Elektroinstalační materiál Zásuvky instalační Zásuvka3 fázová 400V/32A montáž do rozváděče, 5 pólová</t>
  </si>
  <si>
    <t>-1279201078</t>
  </si>
  <si>
    <t>13</t>
  </si>
  <si>
    <t>7494003478</t>
  </si>
  <si>
    <t>Modulární přístroje Jističe do 80 A; 10 kA 3+N-pólové In 16 A, Ue AC 230/400 V / DC 216 V, charakteristika B, 3+N-pól, Icn 10 kA</t>
  </si>
  <si>
    <t>-211598769</t>
  </si>
  <si>
    <t>14</t>
  </si>
  <si>
    <t>7494351030</t>
  </si>
  <si>
    <t>Montáž jističů (do 10 kA) třípólových do 20 A</t>
  </si>
  <si>
    <t>-1442831881</t>
  </si>
  <si>
    <t>7494009786</t>
  </si>
  <si>
    <t>Přístroje pro spínání a ovládání Spouštěče motoru Příslušenství Napěťové spouště AC 24 V</t>
  </si>
  <si>
    <t>1675871332</t>
  </si>
  <si>
    <t>16</t>
  </si>
  <si>
    <t>7494351085</t>
  </si>
  <si>
    <t>Montáž jističů (do 10 kA) přídavných zařízení k instalačním jističům do 125 A napěťové spouště</t>
  </si>
  <si>
    <t>1465029440</t>
  </si>
  <si>
    <t>17</t>
  </si>
  <si>
    <t>7494003654</t>
  </si>
  <si>
    <t>Modulární přístroje Jističe Příslušenství 1x zapínací kontakt, 1x rozpínací kontakt, např. pro LTE, LTN, LVN, MSO</t>
  </si>
  <si>
    <t>308000841</t>
  </si>
  <si>
    <t>18</t>
  </si>
  <si>
    <t>7494351080</t>
  </si>
  <si>
    <t>Montáž jističů (do 10 kA) přídavných zařízení k instalačním jističům do 125 A pomocného spínače (1x zap., 1x vyp. kontakt)</t>
  </si>
  <si>
    <t>-871743831</t>
  </si>
  <si>
    <t>19</t>
  </si>
  <si>
    <t>7494010088</t>
  </si>
  <si>
    <t>Přístroje pro spínání a ovládání Ovladače, signálky Ovladače CM přepínač 3 polohy 2přep 20A</t>
  </si>
  <si>
    <t>1119442856</t>
  </si>
  <si>
    <t>Poznámka k položce:_x000d_
Přepínač sítí</t>
  </si>
  <si>
    <t>20</t>
  </si>
  <si>
    <t>7494552030</t>
  </si>
  <si>
    <t>Montáž vačkových silových spínačů - přepínačů čtyřpólových do 63 A - přepínač 1-0-1</t>
  </si>
  <si>
    <t>-721849458</t>
  </si>
  <si>
    <t>7494004090</t>
  </si>
  <si>
    <t>Modulární přístroje Přepěťové ochrany Svodiče bleskových proudů typ 1, Iimp 50 kA, zhášecí zkratový proud 50 kA, jiskřiště, 1pól</t>
  </si>
  <si>
    <t>-624223052</t>
  </si>
  <si>
    <t>22</t>
  </si>
  <si>
    <t>7494751010</t>
  </si>
  <si>
    <t>Montáž svodičů přepětí pro sítě nn - typ 1 (třída B) pro třífázové sítě - do rozvaděče nebo skříně</t>
  </si>
  <si>
    <t>64</t>
  </si>
  <si>
    <t>-627930714</t>
  </si>
  <si>
    <t>23</t>
  </si>
  <si>
    <t>7494010374</t>
  </si>
  <si>
    <t xml:space="preserve">Přístroje pro spínání a ovládání Svornice a pomocný materiál Svornice Svorka RSA  2,5 A řadová černá</t>
  </si>
  <si>
    <t>349251163</t>
  </si>
  <si>
    <t>24</t>
  </si>
  <si>
    <t>7494010416</t>
  </si>
  <si>
    <t>Přístroje pro spínání a ovládání Svornice a pomocný materiál Svornice Svorka RSA 10 A řadová černá</t>
  </si>
  <si>
    <t>683645887</t>
  </si>
  <si>
    <t>25</t>
  </si>
  <si>
    <t>7494756016</t>
  </si>
  <si>
    <t>Montáž svornic řadových nn včetně upevnění a štítku pro Cu/Al vodiče do 16 mm2 - do rozvaděče nebo skříně</t>
  </si>
  <si>
    <t>-1682554585</t>
  </si>
  <si>
    <t>26</t>
  </si>
  <si>
    <t>7494010434</t>
  </si>
  <si>
    <t>Přístroje pro spínání a ovládání Svornice a pomocný materiál Svornice Svorka RSA 35 A řadová černá</t>
  </si>
  <si>
    <t>-1252985379</t>
  </si>
  <si>
    <t>27</t>
  </si>
  <si>
    <t>7590521589</t>
  </si>
  <si>
    <t>Venkovní vedení kabelová - metalické sítě Plněné, párované s ochr. vodičem, armované Al dráty TCEKPFLEZE 3 P 1,0 D</t>
  </si>
  <si>
    <t>m</t>
  </si>
  <si>
    <t>-1532381005</t>
  </si>
  <si>
    <t>28</t>
  </si>
  <si>
    <t>7590521594</t>
  </si>
  <si>
    <t>Venkovní vedení kabelová - metalické sítě Plněné, párované s ochr. vodičem, armované Al dráty TCEKPFLEZE 4 P 1,0 D</t>
  </si>
  <si>
    <t>-735332116</t>
  </si>
  <si>
    <t>29</t>
  </si>
  <si>
    <t>7590521604</t>
  </si>
  <si>
    <t>Venkovní vedení kabelová - metalické sítě Plněné, párované s ochr. vodičem, armované Al dráty TCEKPFLEZE 7 P 1,0 D</t>
  </si>
  <si>
    <t>-1108277815</t>
  </si>
  <si>
    <t>30</t>
  </si>
  <si>
    <t>7590521529</t>
  </si>
  <si>
    <t>Venkovní vedení kabelová - metalické sítě Plněné, párované s ochr. vodičem TCEKPFLEY 7 P 1,0 D</t>
  </si>
  <si>
    <t>-637065885</t>
  </si>
  <si>
    <t>31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</si>
  <si>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</si>
  <si>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</si>
  <si>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-915471664</t>
  </si>
  <si>
    <t>32</t>
  </si>
  <si>
    <t>7590521534</t>
  </si>
  <si>
    <t>Venkovní vedení kabelová - metalické sítě Plněné, párované s ochr. vodičem TCEKPFLEY 12 P 1,0 D</t>
  </si>
  <si>
    <t>1561071710</t>
  </si>
  <si>
    <t>33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</si>
  <si>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</si>
  <si>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</si>
  <si>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-1048903899</t>
  </si>
  <si>
    <t>34</t>
  </si>
  <si>
    <t>7590520599</t>
  </si>
  <si>
    <t>Venkovní vedení kabelová - metalické sítě Plněné 4x0,8 TCEPKPFLE 3 x 4 x 0,8</t>
  </si>
  <si>
    <t>-218309260</t>
  </si>
  <si>
    <t>35</t>
  </si>
  <si>
    <t>7590520924</t>
  </si>
  <si>
    <t>Venkovní vedení kabelová - metalické sítě Plněné, armované Al dráty, ochranný obal z PE 4x0,8 TCEPKPFLEZE 5 x 4 x 0,8</t>
  </si>
  <si>
    <t>1072120880</t>
  </si>
  <si>
    <t>36</t>
  </si>
  <si>
    <t>7590520929</t>
  </si>
  <si>
    <t>Venkovní vedení kabelová - metalické sítě Plněné, armované Al dráty, ochranný obal z PE 4x0,8 TCEPKPFLEZE 10 x 4 x 0,8</t>
  </si>
  <si>
    <t>-1136550722</t>
  </si>
  <si>
    <t>37</t>
  </si>
  <si>
    <t>7590525220</t>
  </si>
  <si>
    <t>Montáž kabelu návěstního s jádry 0,4 a 0,6 mm Cu TCEKEZE do 25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</si>
  <si>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618848645</t>
  </si>
  <si>
    <t>38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</si>
  <si>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</si>
  <si>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</si>
  <si>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429160565</t>
  </si>
  <si>
    <t>39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</si>
  <si>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</si>
  <si>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</si>
  <si>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-1763307327</t>
  </si>
  <si>
    <t>40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</si>
  <si>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</si>
  <si>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</si>
  <si>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-1534331636</t>
  </si>
  <si>
    <t>41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</si>
  <si>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</si>
  <si>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</si>
  <si>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-1576486391</t>
  </si>
  <si>
    <t>42</t>
  </si>
  <si>
    <t>7590555050</t>
  </si>
  <si>
    <t>Montáž formy pro kabel TCEKE, TCEKES do délky 0,5 m 2,5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</si>
  <si>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1085811670</t>
  </si>
  <si>
    <t>43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</si>
  <si>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</si>
  <si>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</si>
  <si>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-1321115127</t>
  </si>
  <si>
    <t>44</t>
  </si>
  <si>
    <t>7590555054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</si>
  <si>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</si>
  <si>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1622446557</t>
  </si>
  <si>
    <t>45</t>
  </si>
  <si>
    <t>7492501690</t>
  </si>
  <si>
    <t>Kabely, vodiče, šňůry Cu - nn Kabel silový 2 a 3-žílový Cu, plastová izolace CYKY 2O1,5 (2Dx1,5)</t>
  </si>
  <si>
    <t>-1368737079</t>
  </si>
  <si>
    <t>46</t>
  </si>
  <si>
    <t>7492501740</t>
  </si>
  <si>
    <t>Kabely, vodiče, šňůry Cu - nn Kabel silový 2 a 3-žílový Cu, plastová izolace CYKY 3O1,5 (3Ax1,5)</t>
  </si>
  <si>
    <t>-1752022970</t>
  </si>
  <si>
    <t>47</t>
  </si>
  <si>
    <t>7492502030</t>
  </si>
  <si>
    <t>Kabely, vodiče, šňůry Cu - nn Kabel silový 4 a 5-žílový Cu, plastová izolace CYKY 5J6 (5Cx6)</t>
  </si>
  <si>
    <t>-81965032</t>
  </si>
  <si>
    <t>48</t>
  </si>
  <si>
    <t>7492501870</t>
  </si>
  <si>
    <t>Kabely, vodiče, šňůry Cu - nn Kabel silový 4 a 5-žílový Cu, plastová izolace CYKY 4J10 (4Bx10)</t>
  </si>
  <si>
    <t>1275832549</t>
  </si>
  <si>
    <t>49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</si>
  <si>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</si>
  <si>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</si>
  <si>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1222226058</t>
  </si>
  <si>
    <t>50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</si>
  <si>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</si>
  <si>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</si>
  <si>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1277878907</t>
  </si>
  <si>
    <t>51</t>
  </si>
  <si>
    <t>7491600200</t>
  </si>
  <si>
    <t>Uzemnění Vnější Pásek pozink. FeZn 30x4</t>
  </si>
  <si>
    <t>kg</t>
  </si>
  <si>
    <t>953434486</t>
  </si>
  <si>
    <t>VV</t>
  </si>
  <si>
    <t>50*0,95"1m=0,95kg"</t>
  </si>
  <si>
    <t>Součet</t>
  </si>
  <si>
    <t>52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</si>
  <si>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</si>
  <si>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</si>
  <si>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577757728</t>
  </si>
  <si>
    <t>53</t>
  </si>
  <si>
    <t>7491600520</t>
  </si>
  <si>
    <t>Uzemnění Hromosvodné vedení Drát uzem. FeZn pozink. pr.10</t>
  </si>
  <si>
    <t>-1567726103</t>
  </si>
  <si>
    <t>11*0,62"1m=0,62kg"</t>
  </si>
  <si>
    <t>54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</si>
  <si>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</si>
  <si>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</si>
  <si>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422773658</t>
  </si>
  <si>
    <t>55</t>
  </si>
  <si>
    <t>7491601470</t>
  </si>
  <si>
    <t>Uzemnění Hromosvodné vedení Svorka SR 3b - plech</t>
  </si>
  <si>
    <t>-1959093708</t>
  </si>
  <si>
    <t>56</t>
  </si>
  <si>
    <t>7491601450</t>
  </si>
  <si>
    <t>Uzemnění Hromosvodné vedení Svorka SR 2b</t>
  </si>
  <si>
    <t>708239551</t>
  </si>
  <si>
    <t>57</t>
  </si>
  <si>
    <t>7491654012</t>
  </si>
  <si>
    <t>Montáž svorek spojovacích se 3 a více šrouby (typ ST, SJ, SK, SZ, SR01, 02, aj.)</t>
  </si>
  <si>
    <t>-2043041970</t>
  </si>
  <si>
    <t>58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</si>
  <si>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</si>
  <si>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</si>
  <si>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-677998005</t>
  </si>
  <si>
    <t>59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</si>
  <si>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</si>
  <si>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</si>
  <si>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-2063395943</t>
  </si>
  <si>
    <t>60</t>
  </si>
  <si>
    <t>7590541485</t>
  </si>
  <si>
    <t>Slaboproudé rozvody, kabely pro přívod a vnitřní instalaci Spojky metalických kabelů a příslušenství Teplem smrštitelná zesílená spojka pro netlakované kabely XAGA 500-75/15-460/EZE</t>
  </si>
  <si>
    <t>-52493803</t>
  </si>
  <si>
    <t>61</t>
  </si>
  <si>
    <t>7590541487</t>
  </si>
  <si>
    <t>Slaboproudé rozvody, kabely pro přívod a vnitřní instalaci Spojky metalických kabelů a příslušenství Teplem smrštitelná zesílená spojka pro netlakované kabely XAGA 500-100/25-500/EZE</t>
  </si>
  <si>
    <t>-404999510</t>
  </si>
  <si>
    <t>62</t>
  </si>
  <si>
    <t>7590525431</t>
  </si>
  <si>
    <t>Montáž spojky rovné pro plastové kabely párové rovné o průměru 1,0 mm PE plášť s pancířem S 1 do 8 žil - přistavení elektrického agregátu, změření izolačního odporu, vlastní montáž spojky, sestavení montážního stojanu, upnutí kabelu do stojanu, spojení žil, svaření spojky, uvolnění kabelu, uložení spojky v jámě</t>
  </si>
  <si>
    <t>-21334463</t>
  </si>
  <si>
    <t>63</t>
  </si>
  <si>
    <t>7590525432</t>
  </si>
  <si>
    <t>Montáž spojky rovné pro plastové kabely párové rovné o průměru 1,0 mm PE plášť s pancířem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</si>
  <si>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-1797625900</t>
  </si>
  <si>
    <t>7590525401</t>
  </si>
  <si>
    <t>Montáž spojky rovné metalické do 5 XN</t>
  </si>
  <si>
    <t>603458499</t>
  </si>
  <si>
    <t>65</t>
  </si>
  <si>
    <t>7590525402</t>
  </si>
  <si>
    <t>Montáž spojky rovné metalické do 10 XN</t>
  </si>
  <si>
    <t>1276426529</t>
  </si>
  <si>
    <t>66</t>
  </si>
  <si>
    <t>7593501820</t>
  </si>
  <si>
    <t>Trasy kabelového vedení Lokátory a markery Ball Marker 1408-XR, fialový zabezpečováci</t>
  </si>
  <si>
    <t>-2127045107</t>
  </si>
  <si>
    <t>67</t>
  </si>
  <si>
    <t>7593505270</t>
  </si>
  <si>
    <t>Montáž kabelového označníku Ball Marker - upevnění kabelového označníku na plášť kabelu upevňovacími prvky</t>
  </si>
  <si>
    <t>-1824911997</t>
  </si>
  <si>
    <t>68</t>
  </si>
  <si>
    <t>7590725070</t>
  </si>
  <si>
    <t>Zatmelení skříně návěstního transformátoru</t>
  </si>
  <si>
    <t>-1728031528</t>
  </si>
  <si>
    <t>69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</si>
  <si>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</si>
  <si>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</si>
  <si>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1837166251</t>
  </si>
  <si>
    <t>02 - Venkovní prvky - stavební část</t>
  </si>
  <si>
    <t>58333651</t>
  </si>
  <si>
    <t>kamenivo těžené hrubé frakce 8/16</t>
  </si>
  <si>
    <t>t</t>
  </si>
  <si>
    <t>CS ÚRS 2020 02</t>
  </si>
  <si>
    <t>1212183445</t>
  </si>
  <si>
    <t>Poznámka k položce:_x000d_
Vyrovnání podkladu pod RD, přístupové cesty</t>
  </si>
  <si>
    <t>((7*4*0,15)+(2*1*0,1))*1,8"1m3=1,8t"</t>
  </si>
  <si>
    <t>9902900100R</t>
  </si>
  <si>
    <t xml:space="preserve"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</t>
  </si>
  <si>
    <t>191079942</t>
  </si>
  <si>
    <t>271532213</t>
  </si>
  <si>
    <t>Podsyp pod základové konstrukce se zhutněním a urovnáním povrchu z kameniva hrubého, frakce 8 - 16 mm</t>
  </si>
  <si>
    <t>m3</t>
  </si>
  <si>
    <t>-1118809663</t>
  </si>
  <si>
    <t>PSC</t>
  </si>
  <si>
    <t xml:space="preserve">Poznámka k souboru cen:_x000d_
1. Ceny slouží pro ocenění násypů pod základové konstrukce tloušťky vrstvy do 300 mm._x000d_
2. Násypy s tloušťkou vrstvy přesahující 300 mm se ocení cenami souboru cen 213 31-…. Polštáře zhutněné pod základy v katalogu 800-2 Zvláštní zakládání objektů._x000d_
</t>
  </si>
  <si>
    <t>(7*4*0,15)</t>
  </si>
  <si>
    <t>59381136</t>
  </si>
  <si>
    <t>panel silniční 2,00x1,00x0,15m</t>
  </si>
  <si>
    <t>-215539137</t>
  </si>
  <si>
    <t>9902900200R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</si>
  <si>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</t>
  </si>
  <si>
    <t>-443572402</t>
  </si>
  <si>
    <t>2" Původní RD</t>
  </si>
  <si>
    <t>2,6" Nový RD</t>
  </si>
  <si>
    <t>1" Betonové prvky</t>
  </si>
  <si>
    <t>275123901</t>
  </si>
  <si>
    <t>Montáž základových patek ze železobetonu hmotnosti do 2,5 t</t>
  </si>
  <si>
    <t>481506704</t>
  </si>
  <si>
    <t xml:space="preserve">Poznámka k souboru cen:_x000d_
1. Za kus se považuje i každá samostatně montovaná část patky, jestliže se patka skládá ze dvou nebo více částí._x000d_
</t>
  </si>
  <si>
    <t>Poznámka k položce:_x000d_
1x nástupištní panel, 2x panel pod RD</t>
  </si>
  <si>
    <t>9909000200R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</si>
  <si>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</si>
  <si>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842852897</t>
  </si>
  <si>
    <t xml:space="preserve">Poznámka k položce:_x000d_
Původní RD_x000d_
</t>
  </si>
  <si>
    <t>132202611</t>
  </si>
  <si>
    <t>Hloubení rýh vedle kolejí šířky do 600 mm ručně zapažených i nezapažených hloubky do 1,5 m objemu přes 2 m3 v hornině tř. 3</t>
  </si>
  <si>
    <t>CS ÚRS 2019 01</t>
  </si>
  <si>
    <t>1975459217</t>
  </si>
  <si>
    <t>110*0,4*0,8 "Kabelové rýhy - 110m"</t>
  </si>
  <si>
    <t>10*0,5*1,2 "Průchod pod komunikací"</t>
  </si>
  <si>
    <t>50*0,4*0,8 "Uložení zemniče - 50m"</t>
  </si>
  <si>
    <t>460421082</t>
  </si>
  <si>
    <t>Kabelové lože včetně podsypu, zhutnění a urovnání povrchu z písku nebo štěrkopísku tloušťky 5 cm nad kabel zakryté plastovou fólií, šířky lože přes 25 do 50 cm</t>
  </si>
  <si>
    <t>1388707491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</si>
  <si>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</si>
  <si>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7593500600R</t>
  </si>
  <si>
    <t>Trasy kabelového vedení Kabelové krycí desky a pásy Fólie výstražná modrá š. 34 cm</t>
  </si>
  <si>
    <t>1997443391</t>
  </si>
  <si>
    <t>460560063</t>
  </si>
  <si>
    <t>Zásyp kabelových rýh ručně s uložením výkopku ve vrstvách včetně zhutnění a urovnání povrchu šířky 40 cm hloubky 80 cm, v hornině třídy 3</t>
  </si>
  <si>
    <t>-559349678</t>
  </si>
  <si>
    <t>460560303</t>
  </si>
  <si>
    <t>Zásyp kabelových rýh ručně s uložením výkopku ve vrstvách včetně zhutnění a urovnání povrchu šířky 50 cm hloubky 120 cm, v hornině třídy 3</t>
  </si>
  <si>
    <t>-1231579801</t>
  </si>
  <si>
    <t>460620013</t>
  </si>
  <si>
    <t>Úprava terénu provizorní úprava terénu včetně odkopání drobných nerovností a zásypu prohlubní se zhutněním, v hornině třídy těžitelnosti I skupiny 3</t>
  </si>
  <si>
    <t>m2</t>
  </si>
  <si>
    <t>-251632254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</si>
  <si>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</si>
  <si>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 xml:space="preserve">Poznámka k položce:_x000d_
Zemní rýhy + okolí RD_x000d_
</t>
  </si>
  <si>
    <t>131251011</t>
  </si>
  <si>
    <t>Hloubení zapažených jam a zářezů při překopech inženýrských sítí strojně objemu do 15 m3 s urovnáním dna do předepsaného profilu a spádu v hornině tř. 3</t>
  </si>
  <si>
    <t>-1639159653</t>
  </si>
  <si>
    <t xml:space="preserve">Poznámka k souboru cen:_x000d_
1. V cenách jsou započteny i náklady na případné přemístění výkopku ve výkopišti a na přehození výkopku na přilehlém terénu na vzdálenost do 3 m od okraje jámy nebo naložení na dopravní prostředek._x000d_
2. Ceny jsou určeny pouze pro případy havárií, přeložek nebo běžných oprav inženýrských sítí._x000d_
3. Ceny nelze použít v rámci výstavby nových inženýrských sítí._x000d_
4. Hloubení zapažených jam hloubky přes 16 m se oceňuje individuálně._x000d_
5. Náklady na svislé přemístění výkopku přes 1 m hloubky se určí dle ustanovení článku č. 3161 všeobecných podmínek katalogu._x000d_
</t>
  </si>
  <si>
    <t>2*(2*2*1) "šachty protlaku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</si>
  <si>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</si>
  <si>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</si>
  <si>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1827404033</t>
  </si>
  <si>
    <t xml:space="preserve">Poznámka k souboru cen:_x000d_
1. Ceny jsou určeny pouze pro případy havárií, přeložek nebo běžných oprav inženýrských sítí._x000d_
2. Ceny nelze použít v rámci výstavby nových inženýrských sítí._x000d_
3. Ceny 174 10- . . jsou určeny pro zhutněné zásypy s mírou zhutnění:_x000d_
a) z hornin soudržných do 100 % PS,_x000d_
b) z hornin nesoudržných do I(d) 0,9,_x000d_
c) z hornin kamenitých pro jakoukoliv míru zhutnění._x000d_
4. Je-li projektem předepsáno vyšší zhutnění, než je uvedeno v bodě a) a b) poznámky č 1., ocení se zásyp individuálně._x000d_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případný objem obsypu potrubí oceňovaný cenami souboru cen 175 10-11 Obsyp potrubí._x000d_
7. Odklizení zbylého výkopku po provedení zásypu zářezů se šikmými stěnami pro podzemní vedení nebo zásypu jam a rýh pro podzemní vedení se oceňuje, je-li objem zbylého výkopku:_x000d_
a) do 1 m3 na 1 m vedení a jedná se o výkopek neulehlý - toto se oceňuje cenami souboru cen 167 10-110 Nakládání výkopku nebo sypaniny a 162 . 0-1 . Vodorovné přemístění výkopku. Jedná-li se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</si>
  <si>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141720017</t>
  </si>
  <si>
    <t>Neřízený zemní protlak v hornině tř. 3 a 4 vnějšího průměru protlaku přes 125 do 160 mm</t>
  </si>
  <si>
    <t>-892591466</t>
  </si>
  <si>
    <t xml:space="preserve">Poznámka k souboru cen:_x000d_
1. V cenách nejsou započteny náklady na:_x000d_
a) zemní práce, nutné pro provedení protlaku (startovací a cílové jámy),_x000d_
b) dodání chráničky a potrubí; tyto materiály se oceňují ve specifikaci,_x000d_
c) čerpání vody,_x000d_
d) montáž vedení a jeho náležitosti, slouží-li protlačená trouba jako ochranné potrubí,_x000d_
e) dodávku potrubí, určeného k protlačení; toto potrubí se oceňuje ve specifikaci, ztratné lze stanovit ve výši 3 %,_x000d_
f) překládání a zajišťování inženýrských sítí, procházejících montážními a startovacími jámami._x000d_
</t>
  </si>
  <si>
    <t>7491100230R</t>
  </si>
  <si>
    <t>Trubková vedení Ohebné elektroinstalační trubky KOPOFLEX 160 rudá</t>
  </si>
  <si>
    <t>365745991</t>
  </si>
  <si>
    <t>03 - Vnitřní technologie PZS</t>
  </si>
  <si>
    <t>7590525763</t>
  </si>
  <si>
    <t>Odpojení vodičů pro měření jednostranné - jednostranné odpojení 2-drátového převodu, účastnického přívodu nebo kabelové formy za účelem měření elektrických hodnot kabelu</t>
  </si>
  <si>
    <t>pár</t>
  </si>
  <si>
    <t>-453937686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</si>
  <si>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</si>
  <si>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</si>
  <si>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-1026321302</t>
  </si>
  <si>
    <t>7593337040</t>
  </si>
  <si>
    <t>Demontáž malorozměrného relé</t>
  </si>
  <si>
    <t>1397153353</t>
  </si>
  <si>
    <t>Poznámka k položce:_x000d_
relé NMŠ a KŠ</t>
  </si>
  <si>
    <t>7593337010</t>
  </si>
  <si>
    <t>Demontáž reléového bloku</t>
  </si>
  <si>
    <t>-1361091805</t>
  </si>
  <si>
    <t>Poznámka k položce:_x000d_
Relé DSŠ</t>
  </si>
  <si>
    <t>7593337160</t>
  </si>
  <si>
    <t>Demontáž souboru KAV, FID, ASE</t>
  </si>
  <si>
    <t>-160601018</t>
  </si>
  <si>
    <t>7592907020</t>
  </si>
  <si>
    <t>Demontáž bloku baterie niklokadmiové kapacity do 200 Ah</t>
  </si>
  <si>
    <t>2085715313</t>
  </si>
  <si>
    <t>Poznámka k položce:_x000d_
KPM</t>
  </si>
  <si>
    <t>7592907022</t>
  </si>
  <si>
    <t>Demontáž bloku baterie niklokadmiové kapacity přes 200 Ah</t>
  </si>
  <si>
    <t>-416460896</t>
  </si>
  <si>
    <t>7593007012</t>
  </si>
  <si>
    <t>Demontáž dobíječe, usměrňovače, napáječe nástěnného</t>
  </si>
  <si>
    <t>-137016331</t>
  </si>
  <si>
    <t>Poznámka k položce:_x000d_
DS-2</t>
  </si>
  <si>
    <t>7593007020</t>
  </si>
  <si>
    <t>Demontáž dobíječe, usměrňovače, napáječe skříňového nízkého</t>
  </si>
  <si>
    <t>1629787108</t>
  </si>
  <si>
    <t>Poznámka k položce:_x000d_
KT 34</t>
  </si>
  <si>
    <t>7593107012</t>
  </si>
  <si>
    <t>Demontáž měniče statického řady EZ1, EZ2 a BZS1-R96</t>
  </si>
  <si>
    <t>1950881225</t>
  </si>
  <si>
    <t>7592307030</t>
  </si>
  <si>
    <t>Demontáž transformátoru oddělovacího do 5 kVA</t>
  </si>
  <si>
    <t>474292549</t>
  </si>
  <si>
    <t>7596917030</t>
  </si>
  <si>
    <t>Demontáž telefonních objektů VTO 3 - 11</t>
  </si>
  <si>
    <t>558071226</t>
  </si>
  <si>
    <t>7593317010</t>
  </si>
  <si>
    <t>Zrušení jednoho zapojení při volné vazbě - odpojení vodiče a jeho vytažení</t>
  </si>
  <si>
    <t>-1115380415</t>
  </si>
  <si>
    <t>7593317085</t>
  </si>
  <si>
    <t>Demontáž vnitřní části objektu OPD 2,5/3,6 E</t>
  </si>
  <si>
    <t>1646890097</t>
  </si>
  <si>
    <t>7593317120</t>
  </si>
  <si>
    <t>Demontáž stojanové řady pro 1-3 stojany</t>
  </si>
  <si>
    <t>-1934843995</t>
  </si>
  <si>
    <t>7593317100</t>
  </si>
  <si>
    <t>Demontáž zabezpečovacího stojanu</t>
  </si>
  <si>
    <t>-1770810131</t>
  </si>
  <si>
    <t>7593310430</t>
  </si>
  <si>
    <t xml:space="preserve">Konstrukční díly Panel svorkovnicový  (CV725959001)</t>
  </si>
  <si>
    <t>-2006667103</t>
  </si>
  <si>
    <t>7593315382</t>
  </si>
  <si>
    <t>Montáž panelu se svorkovnicemi</t>
  </si>
  <si>
    <t>1790512631</t>
  </si>
  <si>
    <t>7593310100</t>
  </si>
  <si>
    <t xml:space="preserve">Konstrukční díly Izolace stojanu úplná  (CV723685005M)</t>
  </si>
  <si>
    <t>467406542</t>
  </si>
  <si>
    <t>7596820145</t>
  </si>
  <si>
    <t>Ovládací skříňky telefonního zapojovače DC/DC měnič 24 V/12V/48W pro OPPC TIPRO systému ALFA</t>
  </si>
  <si>
    <t>1429710489</t>
  </si>
  <si>
    <t>Poznámka k položce:_x000d_
Měnič pro traťovou linku</t>
  </si>
  <si>
    <t>7593321410</t>
  </si>
  <si>
    <t>Prvky Zdroj kmit.signálů bezpeč. BZKS 20-4.5BN (HM0404228990329)</t>
  </si>
  <si>
    <t>994579382</t>
  </si>
  <si>
    <t>Poznámka k položce:_x000d_
Kmitač pro PZS</t>
  </si>
  <si>
    <t>7593321254</t>
  </si>
  <si>
    <t>Prvky Zdroj kmit.signálů bezpeč. BZKS 20 - 3.1S (HM0404228990300)</t>
  </si>
  <si>
    <t>12460237</t>
  </si>
  <si>
    <t>Poznámka k položce:_x000d_
Návěstní kmitač</t>
  </si>
  <si>
    <t>7593100860</t>
  </si>
  <si>
    <t>Měniče Stejnosměrný měnič napětí SMN04 sezapojením IZKP+KDK</t>
  </si>
  <si>
    <t>1965673440</t>
  </si>
  <si>
    <t>7593311200</t>
  </si>
  <si>
    <t xml:space="preserve">Konstrukční díly Zásuvka ESP ocínovaná  (CV711015024)</t>
  </si>
  <si>
    <t>-1039502139</t>
  </si>
  <si>
    <t>7593335050</t>
  </si>
  <si>
    <t>Montáž zásuvky malorozměrového relé - včetně zapojení přívodů</t>
  </si>
  <si>
    <t>-1677249758</t>
  </si>
  <si>
    <t>7593330100</t>
  </si>
  <si>
    <t>Výměnné díly Relé NMŠ 1-3,4 (HM0404221990413)</t>
  </si>
  <si>
    <t>691419346</t>
  </si>
  <si>
    <t>7593330190</t>
  </si>
  <si>
    <t>Výměnné díly Relé NMŠM 2-3500 (HM0404221990422)</t>
  </si>
  <si>
    <t>-1950406989</t>
  </si>
  <si>
    <t>7593330160</t>
  </si>
  <si>
    <t>Výměnné díly Relé NMŠ 2-4000 (HM0404221990419)</t>
  </si>
  <si>
    <t>-799552631</t>
  </si>
  <si>
    <t>7593330040</t>
  </si>
  <si>
    <t>Výměnné díly Relé NMŠ 1-2000 (HM0404221990407)</t>
  </si>
  <si>
    <t>-906992934</t>
  </si>
  <si>
    <t>7593330080</t>
  </si>
  <si>
    <t>Výměnné díly Relé NMŠ 1-10/3500 (HM0404221990411)</t>
  </si>
  <si>
    <t>1785862517</t>
  </si>
  <si>
    <t>7593330420</t>
  </si>
  <si>
    <t>Výměnné díly Hlídač napětí baterie HNB/24V (HM0404221990502)</t>
  </si>
  <si>
    <t>1320193206</t>
  </si>
  <si>
    <t>7593330460</t>
  </si>
  <si>
    <t>Výměnné díly Relé dohlížecí nap.baterie DRB 22V (HM0404221990507)</t>
  </si>
  <si>
    <t>-474845337</t>
  </si>
  <si>
    <t>7593333010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</si>
  <si>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</si>
  <si>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1123174121</t>
  </si>
  <si>
    <t>7593335040</t>
  </si>
  <si>
    <t>Montáž malorozměrného relé</t>
  </si>
  <si>
    <t>1044991283</t>
  </si>
  <si>
    <t>Poznámka k položce:_x000d_
relé NMŠ, KŠ, DRB a HNB</t>
  </si>
  <si>
    <t>7593335010</t>
  </si>
  <si>
    <t>Montáž reléového bloku</t>
  </si>
  <si>
    <t>733397235</t>
  </si>
  <si>
    <t>7593320477</t>
  </si>
  <si>
    <t>Prvky Ochrana přepěť.pro nap.bat PONB 94 (HM0358239992984)</t>
  </si>
  <si>
    <t>-1401119969</t>
  </si>
  <si>
    <t>7593320084</t>
  </si>
  <si>
    <t xml:space="preserve">Prvky Soubor anulační ASE 5  (CV714789004B)</t>
  </si>
  <si>
    <t>1432327714</t>
  </si>
  <si>
    <t>7593320069</t>
  </si>
  <si>
    <t xml:space="preserve">Prvky Deska propojovací P2  (CV714785047B)</t>
  </si>
  <si>
    <t>1210527627</t>
  </si>
  <si>
    <t>7593320081</t>
  </si>
  <si>
    <t xml:space="preserve">Prvky Blok  EMC  (CV714785080)</t>
  </si>
  <si>
    <t>-659383364</t>
  </si>
  <si>
    <t>7593335160</t>
  </si>
  <si>
    <t>Montáž souboru KAV, FID, ASE - včetně zapojení a označení</t>
  </si>
  <si>
    <t>410532191</t>
  </si>
  <si>
    <t>7598095240</t>
  </si>
  <si>
    <t>Zkoušení souboru KAV, FID, ASE - kontrola zapojení, provedení příslušných měření, přezkoušení funkce</t>
  </si>
  <si>
    <t>-2137741416</t>
  </si>
  <si>
    <t>7593320963</t>
  </si>
  <si>
    <t>Prvky Časová jednotka CAS1-B</t>
  </si>
  <si>
    <t>1376367824</t>
  </si>
  <si>
    <t>7593320966</t>
  </si>
  <si>
    <t>Prvky Časová jednotka CAS1-T</t>
  </si>
  <si>
    <t>-953482246</t>
  </si>
  <si>
    <t>7593335170</t>
  </si>
  <si>
    <t>Montáž universální časovací jednotky - včetně zapojení a označení</t>
  </si>
  <si>
    <t>1349685493</t>
  </si>
  <si>
    <t>7593320153</t>
  </si>
  <si>
    <t>Prvky Rezistor regulační 2,2Ohm (CV719109006)</t>
  </si>
  <si>
    <t>-318598905</t>
  </si>
  <si>
    <t>7593325080</t>
  </si>
  <si>
    <t>Montáž stavěcího odporu nebo kondenzátoru - včetně zapojení a označení</t>
  </si>
  <si>
    <t>-768741667</t>
  </si>
  <si>
    <t>7593320450</t>
  </si>
  <si>
    <t>Prvky Relé Schrack PT 570024 základní sestava (CV930025028)</t>
  </si>
  <si>
    <t>-1453790202</t>
  </si>
  <si>
    <t>7494559020</t>
  </si>
  <si>
    <t>Montáž relé paticového včetně patice</t>
  </si>
  <si>
    <t>846286952</t>
  </si>
  <si>
    <t>7590610180</t>
  </si>
  <si>
    <t>Indikační a kolejové desky a ovládací pulty Tlačítko dvoupolohové vratné (CV720769001)</t>
  </si>
  <si>
    <t>-1684578810</t>
  </si>
  <si>
    <t>Poznámka k položce:_x000d_
1x KZ, 2x KČ</t>
  </si>
  <si>
    <t>7590610130</t>
  </si>
  <si>
    <t>Indikační a kolejové desky a ovládací pulty Řadič dvoupolohový 45 stupňů (CV720669001)</t>
  </si>
  <si>
    <t>1130695342</t>
  </si>
  <si>
    <t>Poznámka k položce:_x000d_
1x vypnutí PS, 2x výluka</t>
  </si>
  <si>
    <t>7590610150</t>
  </si>
  <si>
    <t>Indikační a kolejové desky a ovládací pulty Řadič třípolohový 2x45 stupňů (CV720689001)</t>
  </si>
  <si>
    <t>-2140096081</t>
  </si>
  <si>
    <t>Poznámka k položce:_x000d_
ZBS, ZČS</t>
  </si>
  <si>
    <t>7590610020</t>
  </si>
  <si>
    <t xml:space="preserve">Indikační a kolejové desky a ovládací pulty Buňka světelná jednožárovková  (CV720409002)</t>
  </si>
  <si>
    <t>-1226106361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</si>
  <si>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</si>
  <si>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</si>
  <si>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-523839942</t>
  </si>
  <si>
    <t>7590130210</t>
  </si>
  <si>
    <t>Rozdělovače, rozváděče MIS 1a</t>
  </si>
  <si>
    <t>2016475674</t>
  </si>
  <si>
    <t>7492500570</t>
  </si>
  <si>
    <t>Kabely, vodiče, šňůry Cu - nn Vodič jednožílový Cu, plastová izolace H05V-K 0,75 černý (CYA)</t>
  </si>
  <si>
    <t>-855650701</t>
  </si>
  <si>
    <t>7492500610</t>
  </si>
  <si>
    <t>Kabely, vodiče, šňůry Cu - nn Vodič jednožílový Cu, plastová izolace H05V-K 0,75 rudý (CYA)</t>
  </si>
  <si>
    <t>-810876091</t>
  </si>
  <si>
    <t>7492500640</t>
  </si>
  <si>
    <t>Kabely, vodiče, šňůry Cu - nn Vodič jednožílový Cu, plastová izolace H05V-K 0,75 tm.modrý (CYA)</t>
  </si>
  <si>
    <t>2124454423</t>
  </si>
  <si>
    <t>7593315425</t>
  </si>
  <si>
    <t>Zhotovení jednoho zapojení při volné vazbě - naměření vodiče, zatažení a připojení</t>
  </si>
  <si>
    <t>-1526173245</t>
  </si>
  <si>
    <t>7494000014</t>
  </si>
  <si>
    <t>Rozvodnicové a rozváděčové skříně Distri Rozvodnicové skříně DistriTon Plastové Nástěnné (IP40) pro nástěnnou montáž, průhledné dveře, počet řad 1, počet modulů v řadě 14, krytí IP40, PE+N, barva bílá, materiál: plast</t>
  </si>
  <si>
    <t>767312976</t>
  </si>
  <si>
    <t>Poznámka k položce:_x000d_
DC rozvodnice - RB1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</si>
  <si>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</si>
  <si>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</si>
  <si>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749966911</t>
  </si>
  <si>
    <t>7494003388</t>
  </si>
  <si>
    <t>Modulární přístroje Jističe do 80 A; 10 kA 3-pólové In 20 A, Ue AC 230/400 V / DC 216 V, charakteristika B, 3pól, Icn 10 kA</t>
  </si>
  <si>
    <t>2008919087</t>
  </si>
  <si>
    <t>7494003332</t>
  </si>
  <si>
    <t>Modulární přístroje Jističe do 80 A; 10 kA 2-pólové In 20 A, Ue AC 230/400 V / DC 144 V, charakteristika C, 2pól, Icn 10 kA</t>
  </si>
  <si>
    <t>-419376779</t>
  </si>
  <si>
    <t>7494003312</t>
  </si>
  <si>
    <t>Modulární přístroje Jističe do 80 A; 10 kA 2-pólové In 0,5 A, Ue AC 230/400 V / DC 144 V, charakteristika C, 2pól, Icn 10 kA</t>
  </si>
  <si>
    <t>1101146261</t>
  </si>
  <si>
    <t>-1457821728</t>
  </si>
  <si>
    <t>7494351020</t>
  </si>
  <si>
    <t>Montáž jističů (do 10 kA) dvoupólových nebo 1+N pólových do 20 A</t>
  </si>
  <si>
    <t>130469587</t>
  </si>
  <si>
    <t>-1631850504</t>
  </si>
  <si>
    <t>Poznámka k položce:_x000d_
DC rozvodnice - RB2</t>
  </si>
  <si>
    <t>576641048</t>
  </si>
  <si>
    <t>-978102723</t>
  </si>
  <si>
    <t>7494003322</t>
  </si>
  <si>
    <t>Modulární přístroje Jističe do 80 A; 10 kA 2-pólové In 6 A, Ue AC 230/400 V / DC 144 V, charakteristika C, 2pól, Icn 10 kA</t>
  </si>
  <si>
    <t>663694102</t>
  </si>
  <si>
    <t>70</t>
  </si>
  <si>
    <t>7494003314</t>
  </si>
  <si>
    <t>Modulární přístroje Jističe do 80 A; 10 kA 2-pólové In 1 A, Ue AC 230/400 V / DC 144 V, charakteristika C, 2pól, Icn 10 kA</t>
  </si>
  <si>
    <t>-818441407</t>
  </si>
  <si>
    <t>71</t>
  </si>
  <si>
    <t>1385707097</t>
  </si>
  <si>
    <t>72</t>
  </si>
  <si>
    <t>7494000018</t>
  </si>
  <si>
    <t>Rozvodnicové a rozváděčové skříně Distri Rozvodnicové skříně DistriTon Plastové Nástěnné (IP40) pro nástěnnou montáž, průhledné dveře, počet řad 3, počet modulů v řadě 14, krytí IP40, PE+N, barva bílá, materiál: plast</t>
  </si>
  <si>
    <t>815434971</t>
  </si>
  <si>
    <t>Poznámka k položce:_x000d_
AC rozvodnice</t>
  </si>
  <si>
    <t>73</t>
  </si>
  <si>
    <t>1731028929</t>
  </si>
  <si>
    <t>74</t>
  </si>
  <si>
    <t>7494004534</t>
  </si>
  <si>
    <t>Modulární přístroje Ostatní přístroje -modulární přístroje Vypínače In 32 A, Ue AC 250/440 V, 3+N-pól</t>
  </si>
  <si>
    <t>-1206909719</t>
  </si>
  <si>
    <t>75</t>
  </si>
  <si>
    <t>7494003326</t>
  </si>
  <si>
    <t>Modulární přístroje Jističe do 80 A; 10 kA 2-pólové In 10 A, Ue AC 230/400 V / DC 144 V, charakteristika C, 2pól, Icn 10 kA</t>
  </si>
  <si>
    <t>-1631476757</t>
  </si>
  <si>
    <t>76</t>
  </si>
  <si>
    <t>-1962340357</t>
  </si>
  <si>
    <t>77</t>
  </si>
  <si>
    <t>7494003320</t>
  </si>
  <si>
    <t>Modulární přístroje Jističe do 80 A; 10 kA 2-pólové In 4 A, Ue AC 230/400 V / DC 144 V, charakteristika C, 2pól, Icn 10 kA</t>
  </si>
  <si>
    <t>1632046222</t>
  </si>
  <si>
    <t>78</t>
  </si>
  <si>
    <t>7494003318</t>
  </si>
  <si>
    <t>Modulární přístroje Jističe do 80 A; 10 kA 2-pólové In 2 A, Ue AC 230/400 V / DC 144 V, charakteristika C, 2pól, Icn 10 kA</t>
  </si>
  <si>
    <t>1786093246</t>
  </si>
  <si>
    <t>79</t>
  </si>
  <si>
    <t>7494003492</t>
  </si>
  <si>
    <t>Modulární přístroje Jističe do 80 A; 10 kA 3+N-pólové In 2 A, Ue AC 230/400 V / DC 216 V, charakteristika C, 3+N-pól, Icn 10 kA</t>
  </si>
  <si>
    <t>-946658409</t>
  </si>
  <si>
    <t>Poznámka k položce:_x000d_
C 0,5A</t>
  </si>
  <si>
    <t>80</t>
  </si>
  <si>
    <t>7494003980</t>
  </si>
  <si>
    <t>Modulární přístroje Proudové chrániče Proudové chrániče s nadproudovou ochranou 10 kA typ AC In 6 A, Ue AC 230 V, charakteristika B, Idn 30 mA, 1+N-pól, Icn 10 kA, typ AC</t>
  </si>
  <si>
    <t>151842992</t>
  </si>
  <si>
    <t>81</t>
  </si>
  <si>
    <t>7494351040</t>
  </si>
  <si>
    <t>Montáž jističů (do 10 kA) tři+N pólových do 20 A</t>
  </si>
  <si>
    <t>-2094993107</t>
  </si>
  <si>
    <t>82</t>
  </si>
  <si>
    <t>1679930008</t>
  </si>
  <si>
    <t>83</t>
  </si>
  <si>
    <t>7494004148</t>
  </si>
  <si>
    <t>Modulární přístroje Přepěťové ochrany Svodiče přepětí typ 2, Imax 40 kA, Uc AC 440 V / DC 585 V, Un AC 230 V, výměnný modul, se signalizací, varistor, 1pól</t>
  </si>
  <si>
    <t>-57029504</t>
  </si>
  <si>
    <t>84</t>
  </si>
  <si>
    <t>7593321455</t>
  </si>
  <si>
    <t>Prvky Rázová oddělovací tlumivka 16A</t>
  </si>
  <si>
    <t>-1455657456</t>
  </si>
  <si>
    <t>85</t>
  </si>
  <si>
    <t>-1265212004</t>
  </si>
  <si>
    <t>86</t>
  </si>
  <si>
    <t>-736888989</t>
  </si>
  <si>
    <t>87</t>
  </si>
  <si>
    <t>-1622128812</t>
  </si>
  <si>
    <t>88</t>
  </si>
  <si>
    <t>152272038</t>
  </si>
  <si>
    <t>89</t>
  </si>
  <si>
    <t>7492500810</t>
  </si>
  <si>
    <t>Kabely, vodiče, šňůry Cu - nn Vodič jednožílový Cu, plastová izolace H07V-K 10 rudý (CYA)</t>
  </si>
  <si>
    <t>-1606466395</t>
  </si>
  <si>
    <t>90</t>
  </si>
  <si>
    <t>7492500820</t>
  </si>
  <si>
    <t>Kabely, vodiče, šňůry Cu - nn Vodič jednožílový Cu, plastová izolace H07V-K 10 sv.modrý (CYA)</t>
  </si>
  <si>
    <t>2055396066</t>
  </si>
  <si>
    <t>91</t>
  </si>
  <si>
    <t>7492500830</t>
  </si>
  <si>
    <t>Kabely, vodiče, šňůry Cu - nn Vodič jednožílový Cu, plastová izolace H07V-K 10 tm.modrý (CYA)</t>
  </si>
  <si>
    <t>1586247032</t>
  </si>
  <si>
    <t>92</t>
  </si>
  <si>
    <t>7492501190</t>
  </si>
  <si>
    <t>Kabely, vodiče, šňůry Cu - nn Vodič jednožílový Cu, plastová izolace H07V-K 4 rudý (CYA)</t>
  </si>
  <si>
    <t>-116168287</t>
  </si>
  <si>
    <t>93</t>
  </si>
  <si>
    <t>7492501200</t>
  </si>
  <si>
    <t>Kabely, vodiče, šňůry Cu - nn Vodič jednožílový Cu, plastová izolace H07V-K 4 sv.modrý (CYA)</t>
  </si>
  <si>
    <t>-1422004140</t>
  </si>
  <si>
    <t>94</t>
  </si>
  <si>
    <t>7492501210</t>
  </si>
  <si>
    <t>Kabely, vodiče, šňůry Cu - nn Vodič jednožílový Cu, plastová izolace H07V-K 4 tm.modrý (CYA)</t>
  </si>
  <si>
    <t>1305567843</t>
  </si>
  <si>
    <t>95</t>
  </si>
  <si>
    <t>7492551010</t>
  </si>
  <si>
    <t>Montáž vodičů jednožílových Cu do 16 mm2 - uložení na rošty, pod omítku, do rozvaděče apod.</t>
  </si>
  <si>
    <t>-1648126823</t>
  </si>
  <si>
    <t>96</t>
  </si>
  <si>
    <t>7491600110</t>
  </si>
  <si>
    <t>Uzemnění Vnitřní Svorka OBO 1801 ekvipotenciální</t>
  </si>
  <si>
    <t>-829090615</t>
  </si>
  <si>
    <t>97</t>
  </si>
  <si>
    <t>7592910125</t>
  </si>
  <si>
    <t>Baterie Staniční akumulátory NiCd článek 1,2 V/100 Ah C5 se sintrovanou elektrodou, cena včetně spojovacího materiálu a bateriového nosiče či stojanu</t>
  </si>
  <si>
    <t>-1173957883</t>
  </si>
  <si>
    <t>98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</si>
  <si>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</si>
  <si>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</si>
  <si>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1428329356</t>
  </si>
  <si>
    <t>99</t>
  </si>
  <si>
    <t>7592910185</t>
  </si>
  <si>
    <t>Baterie Staniční akumulátory NiCd článek 1,2 V/250 Ah C5 s vláknitou elektrodou, cena včetně spojovacího materiálu a bateriového nosiče či stojanu</t>
  </si>
  <si>
    <t>1091927581</t>
  </si>
  <si>
    <t>100</t>
  </si>
  <si>
    <t>7592910310</t>
  </si>
  <si>
    <t>Baterie Staniční akumulátory Rekombinační zátka AquaGen Premium Top H (použití do 300 Ah)</t>
  </si>
  <si>
    <t>700440056</t>
  </si>
  <si>
    <t>101</t>
  </si>
  <si>
    <t>7592905012</t>
  </si>
  <si>
    <t>Montáž článku niklokadmiového kapacity přes 200 Ah - postavení článku, připojení vodičů, ochrana svorek vazelinou, změření napětí, kontrola elektrolytu s případným doplněním destilovanou vodou</t>
  </si>
  <si>
    <t>-656062773</t>
  </si>
  <si>
    <t>102</t>
  </si>
  <si>
    <t>7593310860</t>
  </si>
  <si>
    <t xml:space="preserve">Konstrukční díly Stojan pod baterie  (CV621849001)</t>
  </si>
  <si>
    <t>362283529</t>
  </si>
  <si>
    <t>103</t>
  </si>
  <si>
    <t>7593000150</t>
  </si>
  <si>
    <t>Dobíječe, usměrňovače, napáječe Usměrňovač D400 G24/60, oceloplechová prosklená nástěnná skříň 600x600x250, základní stavová indikace opticky</t>
  </si>
  <si>
    <t>170296908</t>
  </si>
  <si>
    <t>104</t>
  </si>
  <si>
    <t>7593005012</t>
  </si>
  <si>
    <t>Montáž dobíječe, usměrňovače, napáječe nástěnného - včetně připojení vodičů elektrické sítě ss rozvodu a uzemnění, přezkoušení funkce</t>
  </si>
  <si>
    <t>-1104053218</t>
  </si>
  <si>
    <t>Poznámka k položce:_x000d_
Stávající DS2-500, nový DS1-1500</t>
  </si>
  <si>
    <t>105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</si>
  <si>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</si>
  <si>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roštů. Zhotovení a zapojení kabelových forem</t>
  </si>
  <si>
    <t>1673060943</t>
  </si>
  <si>
    <t>106</t>
  </si>
  <si>
    <t>7593315122</t>
  </si>
  <si>
    <t>Montáž stojanové řady pro 2 stojany - sestavení dodané konstrukce, vyměření místa a usazení stojanové řady, montáž ochranných plechů a roštu stojanové řady, ukotvení</t>
  </si>
  <si>
    <t>-1901214218</t>
  </si>
  <si>
    <t>107</t>
  </si>
  <si>
    <t>7593315100</t>
  </si>
  <si>
    <t>Montáž zabezpečovacího stojanu reléového - upevnění stojanu do stojanové řady, připojení ochranného uzemnění a informativní kontrola zapojení</t>
  </si>
  <si>
    <t>1473937886</t>
  </si>
  <si>
    <t>108</t>
  </si>
  <si>
    <t>7492501760</t>
  </si>
  <si>
    <t xml:space="preserve">Kabely, vodiče, šňůry Cu - nn Kabel silový 2 a 3-žílový Cu, plastová izolace CYKY 3J1,5  (3Cx 1,5)</t>
  </si>
  <si>
    <t>1992868415</t>
  </si>
  <si>
    <t>109</t>
  </si>
  <si>
    <t>7492501770</t>
  </si>
  <si>
    <t xml:space="preserve">Kabely, vodiče, šňůry Cu - nn Kabel silový 2 a 3-žílový Cu, plastová izolace CYKY 3J2,5  (3Cx 2,5)</t>
  </si>
  <si>
    <t>-1306164585</t>
  </si>
  <si>
    <t>110</t>
  </si>
  <si>
    <t>7491201600</t>
  </si>
  <si>
    <t>Elektroinstalační materiál Spínací přístroje instalační Spínač PRAKTIK 3553-01929 B</t>
  </si>
  <si>
    <t>795367065</t>
  </si>
  <si>
    <t>111</t>
  </si>
  <si>
    <t>7491204760</t>
  </si>
  <si>
    <t>Elektroinstalační materiál Zásuvky instalační Dvojzásuvka PRAKTIK 5518-2029 B</t>
  </si>
  <si>
    <t>-608171284</t>
  </si>
  <si>
    <t>112</t>
  </si>
  <si>
    <t>7491206230</t>
  </si>
  <si>
    <t>Elektroinstalační materiál Svítidla instalační základní FALCON-236-PX-K, 2x36W</t>
  </si>
  <si>
    <t>-493871125</t>
  </si>
  <si>
    <t>113</t>
  </si>
  <si>
    <t>7491206570</t>
  </si>
  <si>
    <t xml:space="preserve">Elektroinstalační materiál Elektrické přímotopy Panel AEG WKL  753 U  750W</t>
  </si>
  <si>
    <t>-1012249004</t>
  </si>
  <si>
    <t>114</t>
  </si>
  <si>
    <t>-426385288</t>
  </si>
  <si>
    <t>Poznámka k položce:_x000d_
Napájení MEDIS</t>
  </si>
  <si>
    <t>115</t>
  </si>
  <si>
    <t>-823514963</t>
  </si>
  <si>
    <t>116</t>
  </si>
  <si>
    <t>7494010530</t>
  </si>
  <si>
    <t>Přístroje pro spínání a ovládání Svornice a pomocný materiál Svornice Rozbočovací můstek do 15 x 16 mm2</t>
  </si>
  <si>
    <t>-1342950448</t>
  </si>
  <si>
    <t>117</t>
  </si>
  <si>
    <t>7494756040</t>
  </si>
  <si>
    <t>Montáž svornic rozbočovací můstek do 15 x 16 mm2 - do rozvaděče nebo skříně</t>
  </si>
  <si>
    <t>1287792891</t>
  </si>
  <si>
    <t>118</t>
  </si>
  <si>
    <t>7593320771</t>
  </si>
  <si>
    <t>Prvky Kazeta MD316</t>
  </si>
  <si>
    <t>1060646937</t>
  </si>
  <si>
    <t>119</t>
  </si>
  <si>
    <t>7593315384</t>
  </si>
  <si>
    <t>Montáž panelu pro ústřednu MEDIS</t>
  </si>
  <si>
    <t>-119301799</t>
  </si>
  <si>
    <t>120</t>
  </si>
  <si>
    <t>7593320798</t>
  </si>
  <si>
    <t>Prvky MPS3D - jednotka napáječe a opakovače sběrnice</t>
  </si>
  <si>
    <t>866598758</t>
  </si>
  <si>
    <t>121</t>
  </si>
  <si>
    <t>7593320897</t>
  </si>
  <si>
    <t>Prvky MS03 - Připojení jednotky MPSA a MPSD</t>
  </si>
  <si>
    <t>-141239004</t>
  </si>
  <si>
    <t>122</t>
  </si>
  <si>
    <t>7593320828</t>
  </si>
  <si>
    <t>Prvky CDU3 - komunikační a diagnostická jednotka</t>
  </si>
  <si>
    <t>1743535481</t>
  </si>
  <si>
    <t>123</t>
  </si>
  <si>
    <t>7593320909</t>
  </si>
  <si>
    <t>Prvky CT01 - Připojení jednotky CDU</t>
  </si>
  <si>
    <t>-635466635</t>
  </si>
  <si>
    <t>124</t>
  </si>
  <si>
    <t>7593320910</t>
  </si>
  <si>
    <t>Prvky CML3 - jednotka modemu</t>
  </si>
  <si>
    <t>-150505013</t>
  </si>
  <si>
    <t>125</t>
  </si>
  <si>
    <t>7593320911</t>
  </si>
  <si>
    <t>Prvky CT32 - Připojovací díl jednotky CML3</t>
  </si>
  <si>
    <t>-679328606</t>
  </si>
  <si>
    <t>126</t>
  </si>
  <si>
    <t>7593320936</t>
  </si>
  <si>
    <t>Prvky BDI3 - jednotka 16 digitálních vstupů</t>
  </si>
  <si>
    <t>1732823494</t>
  </si>
  <si>
    <t>127</t>
  </si>
  <si>
    <t>7593320945</t>
  </si>
  <si>
    <t>Prvky BT02 - připojovací díl pro funkční jednotku BDI</t>
  </si>
  <si>
    <t>-1763604093</t>
  </si>
  <si>
    <t>7593320822</t>
  </si>
  <si>
    <t>Prvky MIR3 – jednotka měření izolačních odporů</t>
  </si>
  <si>
    <t>-1242732317</t>
  </si>
  <si>
    <t>129</t>
  </si>
  <si>
    <t>7593320903</t>
  </si>
  <si>
    <t>Prvky MS04 - Připojení jednotek MDI, MVI, MIR, CSU, MISA a MISD</t>
  </si>
  <si>
    <t>1796848817</t>
  </si>
  <si>
    <t>130</t>
  </si>
  <si>
    <t>7593320813</t>
  </si>
  <si>
    <t>Prvky MVI3 – jednotka analogových napěťových vstupů</t>
  </si>
  <si>
    <t>-373571075</t>
  </si>
  <si>
    <t>131</t>
  </si>
  <si>
    <t>145098624</t>
  </si>
  <si>
    <t>132</t>
  </si>
  <si>
    <t>7593320819</t>
  </si>
  <si>
    <t>Prvky MIS3 - jednotka hlídání izolačního stavu</t>
  </si>
  <si>
    <t>178718784</t>
  </si>
  <si>
    <t>133</t>
  </si>
  <si>
    <t>-1205960295</t>
  </si>
  <si>
    <t>134</t>
  </si>
  <si>
    <t>7593325030</t>
  </si>
  <si>
    <t>Montáž zásuvné jednotky elektroniky</t>
  </si>
  <si>
    <t>2089142831</t>
  </si>
  <si>
    <t>135</t>
  </si>
  <si>
    <t>-2105518119</t>
  </si>
  <si>
    <t>Poznámka k položce:_x000d_
Zapojení MEDIS</t>
  </si>
  <si>
    <t>136</t>
  </si>
  <si>
    <t>7592503010</t>
  </si>
  <si>
    <t>Úprava adresného SW stanice TEDIS, ústředny MEDIS</t>
  </si>
  <si>
    <t>hod</t>
  </si>
  <si>
    <t>-254675048</t>
  </si>
  <si>
    <t>137</t>
  </si>
  <si>
    <t>7593105012</t>
  </si>
  <si>
    <t>Montáž měniče (zdroje) statického řady EZ1, EZ2 a BZS1-R96 - včetně připojení vodičů elektrické sítě ss rozvodu a uzemnění, přezkoušení funkce</t>
  </si>
  <si>
    <t>1332430680</t>
  </si>
  <si>
    <t>138</t>
  </si>
  <si>
    <t>7598095115</t>
  </si>
  <si>
    <t>Přezkoušení a regulace měniče frekvence - přezkoušení funkce měniče a odpovídající části rozvaděče (zařízení)</t>
  </si>
  <si>
    <t>-997159157</t>
  </si>
  <si>
    <t>139</t>
  </si>
  <si>
    <t>-845975201</t>
  </si>
  <si>
    <t>140</t>
  </si>
  <si>
    <t>7598095380</t>
  </si>
  <si>
    <t>Oživení a funkční zkoušení ústředny MEDIS - aktivace a konfigurace systému podle příslušné dokumentace</t>
  </si>
  <si>
    <t>2022808519</t>
  </si>
  <si>
    <t>141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</si>
  <si>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</si>
  <si>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</si>
  <si>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1438106640</t>
  </si>
  <si>
    <t>142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</si>
  <si>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</si>
  <si>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</si>
  <si>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-233865208</t>
  </si>
  <si>
    <t>143</t>
  </si>
  <si>
    <t>7498150525</t>
  </si>
  <si>
    <t>Vyhotovení výchozí revizní zprávy příplatek za každých dalších i započatých 500 000 Kč přes 1 000 000 Kč</t>
  </si>
  <si>
    <t>1986913772</t>
  </si>
  <si>
    <t>144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</si>
  <si>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</si>
  <si>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</si>
  <si>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-747830539</t>
  </si>
  <si>
    <t>145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</si>
  <si>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</si>
  <si>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</si>
  <si>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1533864044</t>
  </si>
  <si>
    <t>146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</si>
  <si>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</si>
  <si>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</si>
  <si>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1277682966</t>
  </si>
  <si>
    <t>147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</si>
  <si>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</si>
  <si>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</si>
  <si>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1083980748</t>
  </si>
  <si>
    <t>148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</si>
  <si>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</si>
  <si>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</si>
  <si>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1058843654</t>
  </si>
  <si>
    <t>149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</si>
  <si>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</si>
  <si>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</si>
  <si>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-684996938</t>
  </si>
  <si>
    <t>150</t>
  </si>
  <si>
    <t>7598095550</t>
  </si>
  <si>
    <t>Vyhotovení protokolu UTZ pro PZZ bez závor jedna kolej - vykonání prohlídky a zkoušky včetně vyhotovení protokolu podle vyhl. 100/1995 Sb.</t>
  </si>
  <si>
    <t>1737050727</t>
  </si>
  <si>
    <t>151</t>
  </si>
  <si>
    <t>7598095580</t>
  </si>
  <si>
    <t>Vyhotovení protokolu UTZ pro TZZ AH s hradlem pro jednu kolej - vykonání prohlídky a zkoušky včetně vyhotovení protokolu podle vyhl. 100/1995 Sb.</t>
  </si>
  <si>
    <t>-787982540</t>
  </si>
  <si>
    <t>02 - VON</t>
  </si>
  <si>
    <t>HZS - Hodinové zúčtovací sazby</t>
  </si>
  <si>
    <t>VRN - Vedlejší rozpočtové náklady</t>
  </si>
  <si>
    <t>HZS</t>
  </si>
  <si>
    <t>Hodinové zúčtovací sazby</t>
  </si>
  <si>
    <t>HZS4232R</t>
  </si>
  <si>
    <t>Hodinové zúčtovací sazby ostatních profesí revizní a kontrolní činnost technik odborný</t>
  </si>
  <si>
    <t>-1940718973</t>
  </si>
  <si>
    <t>Poznámka k položce:_x000d_
Projekdnání existence sítí, koodrinace práce</t>
  </si>
  <si>
    <t>VRN</t>
  </si>
  <si>
    <t>Vedlejší rozpočtové náklady</t>
  </si>
  <si>
    <t>023101011</t>
  </si>
  <si>
    <t>Projektové práce Projektové práce v rozsahu ZRN (vyjma dále jmenované práce) přes 1 do 3 mil. Kč</t>
  </si>
  <si>
    <t>%</t>
  </si>
  <si>
    <t>2087765279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</si>
  <si>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</si>
  <si>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</si>
  <si>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-26549167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</si>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</sst>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2020/08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PZS na přejezdu P 7192 v km 43,577 trati Přerov – Brno hl.n.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4. 9. 2020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ROUND(AG55+AG59,2)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ROUND(AS55+AS59,2)</f>
        <v>0</v>
      </c>
      <c r="AT54" s="105">
        <f>ROUND(SUM(AV54:AW54),2)</f>
        <v>0</v>
      </c>
      <c r="AU54" s="106">
        <f>ROUND(AU55+AU59,5)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ROUND(AZ55+AZ59,2)</f>
        <v>0</v>
      </c>
      <c r="BA54" s="105">
        <f>ROUND(BA55+BA59,2)</f>
        <v>0</v>
      </c>
      <c r="BB54" s="105">
        <f>ROUND(BB55+BB59,2)</f>
        <v>0</v>
      </c>
      <c r="BC54" s="105">
        <f>ROUND(BC55+BC59,2)</f>
        <v>0</v>
      </c>
      <c r="BD54" s="107">
        <f>ROUND(BD55+BD59,2)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7"/>
      <c r="B55" s="110"/>
      <c r="C55" s="111"/>
      <c r="D55" s="112" t="s">
        <v>73</v>
      </c>
      <c r="E55" s="112"/>
      <c r="F55" s="112"/>
      <c r="G55" s="112"/>
      <c r="H55" s="112"/>
      <c r="I55" s="113"/>
      <c r="J55" s="112" t="s">
        <v>74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75</v>
      </c>
      <c r="AR55" s="117"/>
      <c r="AS55" s="118">
        <f>ROUND(SUM(AS56:AS58),2)</f>
        <v>0</v>
      </c>
      <c r="AT55" s="119">
        <f>ROUND(SUM(AV55:AW55),2)</f>
        <v>0</v>
      </c>
      <c r="AU55" s="120">
        <f>ROUND(SUM(AU56:AU58),5)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ROUND(SUM(AZ56:AZ58),2)</f>
        <v>0</v>
      </c>
      <c r="BA55" s="119">
        <f>ROUND(SUM(BA56:BA58),2)</f>
        <v>0</v>
      </c>
      <c r="BB55" s="119">
        <f>ROUND(SUM(BB56:BB58),2)</f>
        <v>0</v>
      </c>
      <c r="BC55" s="119">
        <f>ROUND(SUM(BC56:BC58),2)</f>
        <v>0</v>
      </c>
      <c r="BD55" s="121">
        <f>ROUND(SUM(BD56:BD58),2)</f>
        <v>0</v>
      </c>
      <c r="BE55" s="7"/>
      <c r="BS55" s="122" t="s">
        <v>68</v>
      </c>
      <c r="BT55" s="122" t="s">
        <v>76</v>
      </c>
      <c r="BU55" s="122" t="s">
        <v>70</v>
      </c>
      <c r="BV55" s="122" t="s">
        <v>71</v>
      </c>
      <c r="BW55" s="122" t="s">
        <v>77</v>
      </c>
      <c r="BX55" s="122" t="s">
        <v>5</v>
      </c>
      <c r="CL55" s="122" t="s">
        <v>19</v>
      </c>
      <c r="CM55" s="122" t="s">
        <v>78</v>
      </c>
    </row>
    <row r="56" s="4" customFormat="1" ht="16.5" customHeight="1">
      <c r="A56" s="123" t="s">
        <v>79</v>
      </c>
      <c r="B56" s="62"/>
      <c r="C56" s="124"/>
      <c r="D56" s="124"/>
      <c r="E56" s="125" t="s">
        <v>73</v>
      </c>
      <c r="F56" s="125"/>
      <c r="G56" s="125"/>
      <c r="H56" s="125"/>
      <c r="I56" s="125"/>
      <c r="J56" s="124"/>
      <c r="K56" s="125" t="s">
        <v>80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Venkovní prvky - tec...'!J32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81</v>
      </c>
      <c r="AR56" s="64"/>
      <c r="AS56" s="128">
        <v>0</v>
      </c>
      <c r="AT56" s="129">
        <f>ROUND(SUM(AV56:AW56),2)</f>
        <v>0</v>
      </c>
      <c r="AU56" s="130">
        <f>'01 - Venkovní prvky - tec...'!P86</f>
        <v>0</v>
      </c>
      <c r="AV56" s="129">
        <f>'01 - Venkovní prvky - tec...'!J35</f>
        <v>0</v>
      </c>
      <c r="AW56" s="129">
        <f>'01 - Venkovní prvky - tec...'!J36</f>
        <v>0</v>
      </c>
      <c r="AX56" s="129">
        <f>'01 - Venkovní prvky - tec...'!J37</f>
        <v>0</v>
      </c>
      <c r="AY56" s="129">
        <f>'01 - Venkovní prvky - tec...'!J38</f>
        <v>0</v>
      </c>
      <c r="AZ56" s="129">
        <f>'01 - Venkovní prvky - tec...'!F35</f>
        <v>0</v>
      </c>
      <c r="BA56" s="129">
        <f>'01 - Venkovní prvky - tec...'!F36</f>
        <v>0</v>
      </c>
      <c r="BB56" s="129">
        <f>'01 - Venkovní prvky - tec...'!F37</f>
        <v>0</v>
      </c>
      <c r="BC56" s="129">
        <f>'01 - Venkovní prvky - tec...'!F38</f>
        <v>0</v>
      </c>
      <c r="BD56" s="131">
        <f>'01 - Venkovní prvky - tec...'!F39</f>
        <v>0</v>
      </c>
      <c r="BE56" s="4"/>
      <c r="BT56" s="132" t="s">
        <v>78</v>
      </c>
      <c r="BV56" s="132" t="s">
        <v>71</v>
      </c>
      <c r="BW56" s="132" t="s">
        <v>82</v>
      </c>
      <c r="BX56" s="132" t="s">
        <v>77</v>
      </c>
      <c r="CL56" s="132" t="s">
        <v>19</v>
      </c>
    </row>
    <row r="57" s="4" customFormat="1" ht="16.5" customHeight="1">
      <c r="A57" s="123" t="s">
        <v>79</v>
      </c>
      <c r="B57" s="62"/>
      <c r="C57" s="124"/>
      <c r="D57" s="124"/>
      <c r="E57" s="125" t="s">
        <v>83</v>
      </c>
      <c r="F57" s="125"/>
      <c r="G57" s="125"/>
      <c r="H57" s="125"/>
      <c r="I57" s="125"/>
      <c r="J57" s="124"/>
      <c r="K57" s="125" t="s">
        <v>84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Venkovní prvky - sta...'!J32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81</v>
      </c>
      <c r="AR57" s="64"/>
      <c r="AS57" s="128">
        <v>0</v>
      </c>
      <c r="AT57" s="129">
        <f>ROUND(SUM(AV57:AW57),2)</f>
        <v>0</v>
      </c>
      <c r="AU57" s="130">
        <f>'02 - Venkovní prvky - sta...'!P85</f>
        <v>0</v>
      </c>
      <c r="AV57" s="129">
        <f>'02 - Venkovní prvky - sta...'!J35</f>
        <v>0</v>
      </c>
      <c r="AW57" s="129">
        <f>'02 - Venkovní prvky - sta...'!J36</f>
        <v>0</v>
      </c>
      <c r="AX57" s="129">
        <f>'02 - Venkovní prvky - sta...'!J37</f>
        <v>0</v>
      </c>
      <c r="AY57" s="129">
        <f>'02 - Venkovní prvky - sta...'!J38</f>
        <v>0</v>
      </c>
      <c r="AZ57" s="129">
        <f>'02 - Venkovní prvky - sta...'!F35</f>
        <v>0</v>
      </c>
      <c r="BA57" s="129">
        <f>'02 - Venkovní prvky - sta...'!F36</f>
        <v>0</v>
      </c>
      <c r="BB57" s="129">
        <f>'02 - Venkovní prvky - sta...'!F37</f>
        <v>0</v>
      </c>
      <c r="BC57" s="129">
        <f>'02 - Venkovní prvky - sta...'!F38</f>
        <v>0</v>
      </c>
      <c r="BD57" s="131">
        <f>'02 - Venkovní prvky - sta...'!F39</f>
        <v>0</v>
      </c>
      <c r="BE57" s="4"/>
      <c r="BT57" s="132" t="s">
        <v>78</v>
      </c>
      <c r="BV57" s="132" t="s">
        <v>71</v>
      </c>
      <c r="BW57" s="132" t="s">
        <v>85</v>
      </c>
      <c r="BX57" s="132" t="s">
        <v>77</v>
      </c>
      <c r="CL57" s="132" t="s">
        <v>19</v>
      </c>
    </row>
    <row r="58" s="4" customFormat="1" ht="16.5" customHeight="1">
      <c r="A58" s="123" t="s">
        <v>79</v>
      </c>
      <c r="B58" s="62"/>
      <c r="C58" s="124"/>
      <c r="D58" s="124"/>
      <c r="E58" s="125" t="s">
        <v>86</v>
      </c>
      <c r="F58" s="125"/>
      <c r="G58" s="125"/>
      <c r="H58" s="125"/>
      <c r="I58" s="125"/>
      <c r="J58" s="124"/>
      <c r="K58" s="125" t="s">
        <v>87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Vnitřní technologie PZS'!J32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81</v>
      </c>
      <c r="AR58" s="64"/>
      <c r="AS58" s="128">
        <v>0</v>
      </c>
      <c r="AT58" s="129">
        <f>ROUND(SUM(AV58:AW58),2)</f>
        <v>0</v>
      </c>
      <c r="AU58" s="130">
        <f>'03 - Vnitřní technologie PZS'!P86</f>
        <v>0</v>
      </c>
      <c r="AV58" s="129">
        <f>'03 - Vnitřní technologie PZS'!J35</f>
        <v>0</v>
      </c>
      <c r="AW58" s="129">
        <f>'03 - Vnitřní technologie PZS'!J36</f>
        <v>0</v>
      </c>
      <c r="AX58" s="129">
        <f>'03 - Vnitřní technologie PZS'!J37</f>
        <v>0</v>
      </c>
      <c r="AY58" s="129">
        <f>'03 - Vnitřní technologie PZS'!J38</f>
        <v>0</v>
      </c>
      <c r="AZ58" s="129">
        <f>'03 - Vnitřní technologie PZS'!F35</f>
        <v>0</v>
      </c>
      <c r="BA58" s="129">
        <f>'03 - Vnitřní technologie PZS'!F36</f>
        <v>0</v>
      </c>
      <c r="BB58" s="129">
        <f>'03 - Vnitřní technologie PZS'!F37</f>
        <v>0</v>
      </c>
      <c r="BC58" s="129">
        <f>'03 - Vnitřní technologie PZS'!F38</f>
        <v>0</v>
      </c>
      <c r="BD58" s="131">
        <f>'03 - Vnitřní technologie PZS'!F39</f>
        <v>0</v>
      </c>
      <c r="BE58" s="4"/>
      <c r="BT58" s="132" t="s">
        <v>78</v>
      </c>
      <c r="BV58" s="132" t="s">
        <v>71</v>
      </c>
      <c r="BW58" s="132" t="s">
        <v>88</v>
      </c>
      <c r="BX58" s="132" t="s">
        <v>77</v>
      </c>
      <c r="CL58" s="132" t="s">
        <v>19</v>
      </c>
    </row>
    <row r="59" s="7" customFormat="1" ht="16.5" customHeight="1">
      <c r="A59" s="123" t="s">
        <v>79</v>
      </c>
      <c r="B59" s="110"/>
      <c r="C59" s="111"/>
      <c r="D59" s="112" t="s">
        <v>83</v>
      </c>
      <c r="E59" s="112"/>
      <c r="F59" s="112"/>
      <c r="G59" s="112"/>
      <c r="H59" s="112"/>
      <c r="I59" s="113"/>
      <c r="J59" s="112" t="s">
        <v>89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5">
        <f>'02 - VON'!J30</f>
        <v>0</v>
      </c>
      <c r="AH59" s="113"/>
      <c r="AI59" s="113"/>
      <c r="AJ59" s="113"/>
      <c r="AK59" s="113"/>
      <c r="AL59" s="113"/>
      <c r="AM59" s="113"/>
      <c r="AN59" s="115">
        <f>SUM(AG59,AT59)</f>
        <v>0</v>
      </c>
      <c r="AO59" s="113"/>
      <c r="AP59" s="113"/>
      <c r="AQ59" s="116" t="s">
        <v>90</v>
      </c>
      <c r="AR59" s="117"/>
      <c r="AS59" s="133">
        <v>0</v>
      </c>
      <c r="AT59" s="134">
        <f>ROUND(SUM(AV59:AW59),2)</f>
        <v>0</v>
      </c>
      <c r="AU59" s="135">
        <f>'02 - VON'!P81</f>
        <v>0</v>
      </c>
      <c r="AV59" s="134">
        <f>'02 - VON'!J33</f>
        <v>0</v>
      </c>
      <c r="AW59" s="134">
        <f>'02 - VON'!J34</f>
        <v>0</v>
      </c>
      <c r="AX59" s="134">
        <f>'02 - VON'!J35</f>
        <v>0</v>
      </c>
      <c r="AY59" s="134">
        <f>'02 - VON'!J36</f>
        <v>0</v>
      </c>
      <c r="AZ59" s="134">
        <f>'02 - VON'!F33</f>
        <v>0</v>
      </c>
      <c r="BA59" s="134">
        <f>'02 - VON'!F34</f>
        <v>0</v>
      </c>
      <c r="BB59" s="134">
        <f>'02 - VON'!F35</f>
        <v>0</v>
      </c>
      <c r="BC59" s="134">
        <f>'02 - VON'!F36</f>
        <v>0</v>
      </c>
      <c r="BD59" s="136">
        <f>'02 - VON'!F37</f>
        <v>0</v>
      </c>
      <c r="BE59" s="7"/>
      <c r="BT59" s="122" t="s">
        <v>76</v>
      </c>
      <c r="BV59" s="122" t="s">
        <v>71</v>
      </c>
      <c r="BW59" s="122" t="s">
        <v>91</v>
      </c>
      <c r="BX59" s="122" t="s">
        <v>5</v>
      </c>
      <c r="CL59" s="122" t="s">
        <v>19</v>
      </c>
      <c r="CM59" s="122" t="s">
        <v>78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Pl5Tzr2pC+gECECU+lFlX8NfJAqkV0vdBc1m4O15ruEk01ivcken0m1snL/e07q4L1T1FV7D1lWSRel2kI5ChA==" hashValue="g3aKD6VvNdHIq2xn0YWMGukkCuLLSspli5OviOvQW61C74N5abLmw1Zwd5XfJNdL/T4wEEDhs5JiuJTb5HV/FA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Venkovní prvky - tec...'!C2" display="/"/>
    <hyperlink ref="A57" location="'02 - Venkovní prvky - sta...'!C2" display="/"/>
    <hyperlink ref="A58" location="'03 - Vnitřní technologie PZS'!C2" display="/"/>
    <hyperlink ref="A59" location="'0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přejezdu P 7192 v km 43,577 trati Přerov – Brno hl.n.</v>
      </c>
      <c r="F7" s="141"/>
      <c r="G7" s="141"/>
      <c r="H7" s="141"/>
      <c r="L7" s="19"/>
    </row>
    <row r="8" s="1" customFormat="1" ht="12" customHeight="1">
      <c r="B8" s="19"/>
      <c r="D8" s="141" t="s">
        <v>93</v>
      </c>
      <c r="L8" s="19"/>
    </row>
    <row r="9" s="2" customFormat="1" ht="16.5" customHeight="1">
      <c r="A9" s="37"/>
      <c r="B9" s="43"/>
      <c r="C9" s="37"/>
      <c r="D9" s="37"/>
      <c r="E9" s="142" t="s">
        <v>94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96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4. 9. 2020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ROUND((SUM(BE86:BE162)),  2)</f>
        <v>0</v>
      </c>
      <c r="G35" s="37"/>
      <c r="H35" s="37"/>
      <c r="I35" s="156">
        <v>0.20999999999999999</v>
      </c>
      <c r="J35" s="155">
        <f>ROUND(((SUM(BE86:BE162))*I35),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ROUND((SUM(BF86:BF162)),  2)</f>
        <v>0</v>
      </c>
      <c r="G36" s="37"/>
      <c r="H36" s="37"/>
      <c r="I36" s="156">
        <v>0.14999999999999999</v>
      </c>
      <c r="J36" s="155">
        <f>ROUND(((SUM(BF86:BF162))*I36),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ROUND((SUM(BG86:BG162)),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ROUND((SUM(BH86:BH162)),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ROUND((SUM(BI86:BI162)),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přejezdu P 7192 v km 43,577 trati Přerov – Brno hl.n.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Venkovní prvky - technologická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4. 9. 2020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98</v>
      </c>
      <c r="D61" s="170"/>
      <c r="E61" s="170"/>
      <c r="F61" s="170"/>
      <c r="G61" s="170"/>
      <c r="H61" s="170"/>
      <c r="I61" s="170"/>
      <c r="J61" s="171" t="s">
        <v>99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100</v>
      </c>
    </row>
    <row r="64" s="9" customFormat="1" ht="24.96" customHeight="1">
      <c r="A64" s="9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přejezdu P 7192 v km 43,577 trati Přerov – Brno hl.n.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93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94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01 - Venkovní prvky - technologická část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4. 9. 2020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103</v>
      </c>
      <c r="D85" s="182" t="s">
        <v>54</v>
      </c>
      <c r="E85" s="182" t="s">
        <v>50</v>
      </c>
      <c r="F85" s="182" t="s">
        <v>51</v>
      </c>
      <c r="G85" s="182" t="s">
        <v>104</v>
      </c>
      <c r="H85" s="182" t="s">
        <v>105</v>
      </c>
      <c r="I85" s="182" t="s">
        <v>106</v>
      </c>
      <c r="J85" s="182" t="s">
        <v>99</v>
      </c>
      <c r="K85" s="183" t="s">
        <v>107</v>
      </c>
      <c r="L85" s="184"/>
      <c r="M85" s="91" t="s">
        <v>19</v>
      </c>
      <c r="N85" s="92" t="s">
        <v>39</v>
      </c>
      <c r="O85" s="92" t="s">
        <v>108</v>
      </c>
      <c r="P85" s="92" t="s">
        <v>109</v>
      </c>
      <c r="Q85" s="92" t="s">
        <v>110</v>
      </c>
      <c r="R85" s="92" t="s">
        <v>111</v>
      </c>
      <c r="S85" s="92" t="s">
        <v>112</v>
      </c>
      <c r="T85" s="93" t="s">
        <v>113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114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100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115</v>
      </c>
      <c r="F87" s="193" t="s">
        <v>116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SUM(P88:P162)</f>
        <v>0</v>
      </c>
      <c r="Q87" s="198"/>
      <c r="R87" s="199">
        <f>SUM(R88:R162)</f>
        <v>0</v>
      </c>
      <c r="S87" s="198"/>
      <c r="T87" s="200">
        <f>SUM(T88:T162)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117</v>
      </c>
      <c r="AT87" s="202" t="s">
        <v>68</v>
      </c>
      <c r="AU87" s="202" t="s">
        <v>69</v>
      </c>
      <c r="AY87" s="201" t="s">
        <v>118</v>
      </c>
      <c r="BK87" s="203">
        <f>SUM(BK88:BK162)</f>
        <v>0</v>
      </c>
    </row>
    <row r="88" s="2" customFormat="1" ht="24.15" customHeight="1">
      <c r="A88" s="37"/>
      <c r="B88" s="38"/>
      <c r="C88" s="204" t="s">
        <v>76</v>
      </c>
      <c r="D88" s="204" t="s">
        <v>119</v>
      </c>
      <c r="E88" s="205" t="s">
        <v>120</v>
      </c>
      <c r="F88" s="206" t="s">
        <v>121</v>
      </c>
      <c r="G88" s="207" t="s">
        <v>122</v>
      </c>
      <c r="H88" s="208">
        <v>1</v>
      </c>
      <c r="I88" s="209"/>
      <c r="J88" s="210">
        <f>ROUND(I88*H88,2)</f>
        <v>0</v>
      </c>
      <c r="K88" s="206" t="s">
        <v>123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124</v>
      </c>
      <c r="AT88" s="215" t="s">
        <v>119</v>
      </c>
      <c r="AU88" s="215" t="s">
        <v>76</v>
      </c>
      <c r="AY88" s="16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124</v>
      </c>
      <c r="BM88" s="215" t="s">
        <v>125</v>
      </c>
    </row>
    <row r="89" s="2" customFormat="1" ht="24.15" customHeight="1">
      <c r="A89" s="37"/>
      <c r="B89" s="38"/>
      <c r="C89" s="217" t="s">
        <v>78</v>
      </c>
      <c r="D89" s="217" t="s">
        <v>126</v>
      </c>
      <c r="E89" s="218" t="s">
        <v>127</v>
      </c>
      <c r="F89" s="219" t="s">
        <v>128</v>
      </c>
      <c r="G89" s="220" t="s">
        <v>122</v>
      </c>
      <c r="H89" s="221">
        <v>1</v>
      </c>
      <c r="I89" s="222"/>
      <c r="J89" s="223">
        <f>ROUND(I89*H89,2)</f>
        <v>0</v>
      </c>
      <c r="K89" s="219" t="s">
        <v>123</v>
      </c>
      <c r="L89" s="224"/>
      <c r="M89" s="225" t="s">
        <v>19</v>
      </c>
      <c r="N89" s="226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129</v>
      </c>
      <c r="AT89" s="215" t="s">
        <v>126</v>
      </c>
      <c r="AU89" s="215" t="s">
        <v>76</v>
      </c>
      <c r="AY89" s="16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129</v>
      </c>
      <c r="BM89" s="215" t="s">
        <v>130</v>
      </c>
    </row>
    <row r="90" s="2" customFormat="1" ht="24.15" customHeight="1">
      <c r="A90" s="37"/>
      <c r="B90" s="38"/>
      <c r="C90" s="217" t="s">
        <v>131</v>
      </c>
      <c r="D90" s="217" t="s">
        <v>126</v>
      </c>
      <c r="E90" s="218" t="s">
        <v>132</v>
      </c>
      <c r="F90" s="219" t="s">
        <v>133</v>
      </c>
      <c r="G90" s="220" t="s">
        <v>122</v>
      </c>
      <c r="H90" s="221">
        <v>1</v>
      </c>
      <c r="I90" s="222"/>
      <c r="J90" s="223">
        <f>ROUND(I90*H90,2)</f>
        <v>0</v>
      </c>
      <c r="K90" s="219" t="s">
        <v>123</v>
      </c>
      <c r="L90" s="224"/>
      <c r="M90" s="225" t="s">
        <v>19</v>
      </c>
      <c r="N90" s="226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129</v>
      </c>
      <c r="AT90" s="215" t="s">
        <v>126</v>
      </c>
      <c r="AU90" s="215" t="s">
        <v>76</v>
      </c>
      <c r="AY90" s="16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129</v>
      </c>
      <c r="BM90" s="215" t="s">
        <v>134</v>
      </c>
    </row>
    <row r="91" s="2" customFormat="1" ht="24.15" customHeight="1">
      <c r="A91" s="37"/>
      <c r="B91" s="38"/>
      <c r="C91" s="204" t="s">
        <v>117</v>
      </c>
      <c r="D91" s="204" t="s">
        <v>119</v>
      </c>
      <c r="E91" s="205" t="s">
        <v>135</v>
      </c>
      <c r="F91" s="206" t="s">
        <v>136</v>
      </c>
      <c r="G91" s="207" t="s">
        <v>122</v>
      </c>
      <c r="H91" s="208">
        <v>1</v>
      </c>
      <c r="I91" s="209"/>
      <c r="J91" s="210">
        <f>ROUND(I91*H91,2)</f>
        <v>0</v>
      </c>
      <c r="K91" s="206" t="s">
        <v>123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124</v>
      </c>
      <c r="AT91" s="215" t="s">
        <v>119</v>
      </c>
      <c r="AU91" s="215" t="s">
        <v>76</v>
      </c>
      <c r="AY91" s="16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124</v>
      </c>
      <c r="BM91" s="215" t="s">
        <v>137</v>
      </c>
    </row>
    <row r="92" s="2" customFormat="1" ht="24.15" customHeight="1">
      <c r="A92" s="37"/>
      <c r="B92" s="38"/>
      <c r="C92" s="217" t="s">
        <v>138</v>
      </c>
      <c r="D92" s="217" t="s">
        <v>126</v>
      </c>
      <c r="E92" s="218" t="s">
        <v>139</v>
      </c>
      <c r="F92" s="219" t="s">
        <v>140</v>
      </c>
      <c r="G92" s="220" t="s">
        <v>122</v>
      </c>
      <c r="H92" s="221">
        <v>1</v>
      </c>
      <c r="I92" s="222"/>
      <c r="J92" s="223">
        <f>ROUND(I92*H92,2)</f>
        <v>0</v>
      </c>
      <c r="K92" s="219" t="s">
        <v>123</v>
      </c>
      <c r="L92" s="224"/>
      <c r="M92" s="225" t="s">
        <v>19</v>
      </c>
      <c r="N92" s="226" t="s">
        <v>40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129</v>
      </c>
      <c r="AT92" s="215" t="s">
        <v>126</v>
      </c>
      <c r="AU92" s="215" t="s">
        <v>76</v>
      </c>
      <c r="AY92" s="16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129</v>
      </c>
      <c r="BM92" s="215" t="s">
        <v>141</v>
      </c>
    </row>
    <row r="93" s="2" customFormat="1" ht="24.15" customHeight="1">
      <c r="A93" s="37"/>
      <c r="B93" s="38"/>
      <c r="C93" s="217" t="s">
        <v>142</v>
      </c>
      <c r="D93" s="217" t="s">
        <v>126</v>
      </c>
      <c r="E93" s="218" t="s">
        <v>143</v>
      </c>
      <c r="F93" s="219" t="s">
        <v>144</v>
      </c>
      <c r="G93" s="220" t="s">
        <v>122</v>
      </c>
      <c r="H93" s="221">
        <v>1</v>
      </c>
      <c r="I93" s="222"/>
      <c r="J93" s="223">
        <f>ROUND(I93*H93,2)</f>
        <v>0</v>
      </c>
      <c r="K93" s="219" t="s">
        <v>123</v>
      </c>
      <c r="L93" s="224"/>
      <c r="M93" s="225" t="s">
        <v>19</v>
      </c>
      <c r="N93" s="226" t="s">
        <v>40</v>
      </c>
      <c r="O93" s="83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5" t="s">
        <v>129</v>
      </c>
      <c r="AT93" s="215" t="s">
        <v>126</v>
      </c>
      <c r="AU93" s="215" t="s">
        <v>76</v>
      </c>
      <c r="AY93" s="16" t="s">
        <v>118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76</v>
      </c>
      <c r="BK93" s="216">
        <f>ROUND(I93*H93,2)</f>
        <v>0</v>
      </c>
      <c r="BL93" s="16" t="s">
        <v>129</v>
      </c>
      <c r="BM93" s="215" t="s">
        <v>145</v>
      </c>
    </row>
    <row r="94" s="2" customFormat="1" ht="24.15" customHeight="1">
      <c r="A94" s="37"/>
      <c r="B94" s="38"/>
      <c r="C94" s="204" t="s">
        <v>146</v>
      </c>
      <c r="D94" s="204" t="s">
        <v>119</v>
      </c>
      <c r="E94" s="205" t="s">
        <v>147</v>
      </c>
      <c r="F94" s="206" t="s">
        <v>148</v>
      </c>
      <c r="G94" s="207" t="s">
        <v>122</v>
      </c>
      <c r="H94" s="208">
        <v>1</v>
      </c>
      <c r="I94" s="209"/>
      <c r="J94" s="210">
        <f>ROUND(I94*H94,2)</f>
        <v>0</v>
      </c>
      <c r="K94" s="206" t="s">
        <v>123</v>
      </c>
      <c r="L94" s="43"/>
      <c r="M94" s="211" t="s">
        <v>19</v>
      </c>
      <c r="N94" s="212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124</v>
      </c>
      <c r="AT94" s="215" t="s">
        <v>119</v>
      </c>
      <c r="AU94" s="215" t="s">
        <v>76</v>
      </c>
      <c r="AY94" s="16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124</v>
      </c>
      <c r="BM94" s="215" t="s">
        <v>149</v>
      </c>
    </row>
    <row r="95" s="2" customFormat="1" ht="24.15" customHeight="1">
      <c r="A95" s="37"/>
      <c r="B95" s="38"/>
      <c r="C95" s="217" t="s">
        <v>150</v>
      </c>
      <c r="D95" s="217" t="s">
        <v>126</v>
      </c>
      <c r="E95" s="218" t="s">
        <v>151</v>
      </c>
      <c r="F95" s="219" t="s">
        <v>152</v>
      </c>
      <c r="G95" s="220" t="s">
        <v>122</v>
      </c>
      <c r="H95" s="221">
        <v>1</v>
      </c>
      <c r="I95" s="222"/>
      <c r="J95" s="223">
        <f>ROUND(I95*H95,2)</f>
        <v>0</v>
      </c>
      <c r="K95" s="219" t="s">
        <v>123</v>
      </c>
      <c r="L95" s="224"/>
      <c r="M95" s="225" t="s">
        <v>19</v>
      </c>
      <c r="N95" s="226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129</v>
      </c>
      <c r="AT95" s="215" t="s">
        <v>126</v>
      </c>
      <c r="AU95" s="215" t="s">
        <v>76</v>
      </c>
      <c r="AY95" s="16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129</v>
      </c>
      <c r="BM95" s="215" t="s">
        <v>153</v>
      </c>
    </row>
    <row r="96" s="2" customFormat="1">
      <c r="A96" s="37"/>
      <c r="B96" s="38"/>
      <c r="C96" s="39"/>
      <c r="D96" s="227" t="s">
        <v>154</v>
      </c>
      <c r="E96" s="39"/>
      <c r="F96" s="228" t="s">
        <v>155</v>
      </c>
      <c r="G96" s="39"/>
      <c r="H96" s="39"/>
      <c r="I96" s="229"/>
      <c r="J96" s="39"/>
      <c r="K96" s="39"/>
      <c r="L96" s="43"/>
      <c r="M96" s="230"/>
      <c r="N96" s="23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154</v>
      </c>
      <c r="AU96" s="16" t="s">
        <v>76</v>
      </c>
    </row>
    <row r="97" s="2" customFormat="1" ht="24.15" customHeight="1">
      <c r="A97" s="37"/>
      <c r="B97" s="38"/>
      <c r="C97" s="217" t="s">
        <v>156</v>
      </c>
      <c r="D97" s="217" t="s">
        <v>126</v>
      </c>
      <c r="E97" s="218" t="s">
        <v>157</v>
      </c>
      <c r="F97" s="219" t="s">
        <v>158</v>
      </c>
      <c r="G97" s="220" t="s">
        <v>122</v>
      </c>
      <c r="H97" s="221">
        <v>1</v>
      </c>
      <c r="I97" s="222"/>
      <c r="J97" s="223">
        <f>ROUND(I97*H97,2)</f>
        <v>0</v>
      </c>
      <c r="K97" s="219" t="s">
        <v>123</v>
      </c>
      <c r="L97" s="224"/>
      <c r="M97" s="225" t="s">
        <v>19</v>
      </c>
      <c r="N97" s="226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129</v>
      </c>
      <c r="AT97" s="215" t="s">
        <v>126</v>
      </c>
      <c r="AU97" s="215" t="s">
        <v>76</v>
      </c>
      <c r="AY97" s="16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129</v>
      </c>
      <c r="BM97" s="215" t="s">
        <v>159</v>
      </c>
    </row>
    <row r="98" s="2" customFormat="1" ht="24.15" customHeight="1">
      <c r="A98" s="37"/>
      <c r="B98" s="38"/>
      <c r="C98" s="204" t="s">
        <v>160</v>
      </c>
      <c r="D98" s="204" t="s">
        <v>119</v>
      </c>
      <c r="E98" s="205" t="s">
        <v>161</v>
      </c>
      <c r="F98" s="206" t="s">
        <v>162</v>
      </c>
      <c r="G98" s="207" t="s">
        <v>122</v>
      </c>
      <c r="H98" s="208">
        <v>1</v>
      </c>
      <c r="I98" s="209"/>
      <c r="J98" s="210">
        <f>ROUND(I98*H98,2)</f>
        <v>0</v>
      </c>
      <c r="K98" s="206" t="s">
        <v>123</v>
      </c>
      <c r="L98" s="43"/>
      <c r="M98" s="211" t="s">
        <v>19</v>
      </c>
      <c r="N98" s="212" t="s">
        <v>40</v>
      </c>
      <c r="O98" s="83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5" t="s">
        <v>124</v>
      </c>
      <c r="AT98" s="215" t="s">
        <v>119</v>
      </c>
      <c r="AU98" s="215" t="s">
        <v>76</v>
      </c>
      <c r="AY98" s="16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76</v>
      </c>
      <c r="BK98" s="216">
        <f>ROUND(I98*H98,2)</f>
        <v>0</v>
      </c>
      <c r="BL98" s="16" t="s">
        <v>124</v>
      </c>
      <c r="BM98" s="215" t="s">
        <v>163</v>
      </c>
    </row>
    <row r="99" s="2" customFormat="1" ht="24.15" customHeight="1">
      <c r="A99" s="37"/>
      <c r="B99" s="38"/>
      <c r="C99" s="217" t="s">
        <v>164</v>
      </c>
      <c r="D99" s="217" t="s">
        <v>126</v>
      </c>
      <c r="E99" s="218" t="s">
        <v>165</v>
      </c>
      <c r="F99" s="219" t="s">
        <v>166</v>
      </c>
      <c r="G99" s="220" t="s">
        <v>122</v>
      </c>
      <c r="H99" s="221">
        <v>1</v>
      </c>
      <c r="I99" s="222"/>
      <c r="J99" s="223">
        <f>ROUND(I99*H99,2)</f>
        <v>0</v>
      </c>
      <c r="K99" s="219" t="s">
        <v>123</v>
      </c>
      <c r="L99" s="224"/>
      <c r="M99" s="225" t="s">
        <v>19</v>
      </c>
      <c r="N99" s="226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129</v>
      </c>
      <c r="AT99" s="215" t="s">
        <v>126</v>
      </c>
      <c r="AU99" s="215" t="s">
        <v>76</v>
      </c>
      <c r="AY99" s="16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129</v>
      </c>
      <c r="BM99" s="215" t="s">
        <v>167</v>
      </c>
    </row>
    <row r="100" s="2" customFormat="1" ht="24.15" customHeight="1">
      <c r="A100" s="37"/>
      <c r="B100" s="38"/>
      <c r="C100" s="217" t="s">
        <v>168</v>
      </c>
      <c r="D100" s="217" t="s">
        <v>126</v>
      </c>
      <c r="E100" s="218" t="s">
        <v>169</v>
      </c>
      <c r="F100" s="219" t="s">
        <v>170</v>
      </c>
      <c r="G100" s="220" t="s">
        <v>122</v>
      </c>
      <c r="H100" s="221">
        <v>1</v>
      </c>
      <c r="I100" s="222"/>
      <c r="J100" s="223">
        <f>ROUND(I100*H100,2)</f>
        <v>0</v>
      </c>
      <c r="K100" s="219" t="s">
        <v>123</v>
      </c>
      <c r="L100" s="224"/>
      <c r="M100" s="225" t="s">
        <v>19</v>
      </c>
      <c r="N100" s="226" t="s">
        <v>40</v>
      </c>
      <c r="O100" s="83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5" t="s">
        <v>129</v>
      </c>
      <c r="AT100" s="215" t="s">
        <v>126</v>
      </c>
      <c r="AU100" s="215" t="s">
        <v>76</v>
      </c>
      <c r="AY100" s="16" t="s">
        <v>118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76</v>
      </c>
      <c r="BK100" s="216">
        <f>ROUND(I100*H100,2)</f>
        <v>0</v>
      </c>
      <c r="BL100" s="16" t="s">
        <v>129</v>
      </c>
      <c r="BM100" s="215" t="s">
        <v>171</v>
      </c>
    </row>
    <row r="101" s="2" customFormat="1" ht="24.15" customHeight="1">
      <c r="A101" s="37"/>
      <c r="B101" s="38"/>
      <c r="C101" s="217" t="s">
        <v>172</v>
      </c>
      <c r="D101" s="217" t="s">
        <v>126</v>
      </c>
      <c r="E101" s="218" t="s">
        <v>173</v>
      </c>
      <c r="F101" s="219" t="s">
        <v>174</v>
      </c>
      <c r="G101" s="220" t="s">
        <v>122</v>
      </c>
      <c r="H101" s="221">
        <v>1</v>
      </c>
      <c r="I101" s="222"/>
      <c r="J101" s="223">
        <f>ROUND(I101*H101,2)</f>
        <v>0</v>
      </c>
      <c r="K101" s="219" t="s">
        <v>123</v>
      </c>
      <c r="L101" s="224"/>
      <c r="M101" s="225" t="s">
        <v>19</v>
      </c>
      <c r="N101" s="226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129</v>
      </c>
      <c r="AT101" s="215" t="s">
        <v>126</v>
      </c>
      <c r="AU101" s="215" t="s">
        <v>76</v>
      </c>
      <c r="AY101" s="16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129</v>
      </c>
      <c r="BM101" s="215" t="s">
        <v>175</v>
      </c>
    </row>
    <row r="102" s="2" customFormat="1" ht="24.15" customHeight="1">
      <c r="A102" s="37"/>
      <c r="B102" s="38"/>
      <c r="C102" s="204" t="s">
        <v>176</v>
      </c>
      <c r="D102" s="204" t="s">
        <v>119</v>
      </c>
      <c r="E102" s="205" t="s">
        <v>177</v>
      </c>
      <c r="F102" s="206" t="s">
        <v>178</v>
      </c>
      <c r="G102" s="207" t="s">
        <v>122</v>
      </c>
      <c r="H102" s="208">
        <v>1</v>
      </c>
      <c r="I102" s="209"/>
      <c r="J102" s="210">
        <f>ROUND(I102*H102,2)</f>
        <v>0</v>
      </c>
      <c r="K102" s="206" t="s">
        <v>123</v>
      </c>
      <c r="L102" s="43"/>
      <c r="M102" s="211" t="s">
        <v>19</v>
      </c>
      <c r="N102" s="212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5" t="s">
        <v>124</v>
      </c>
      <c r="AT102" s="215" t="s">
        <v>119</v>
      </c>
      <c r="AU102" s="215" t="s">
        <v>76</v>
      </c>
      <c r="AY102" s="16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76</v>
      </c>
      <c r="BK102" s="216">
        <f>ROUND(I102*H102,2)</f>
        <v>0</v>
      </c>
      <c r="BL102" s="16" t="s">
        <v>124</v>
      </c>
      <c r="BM102" s="215" t="s">
        <v>179</v>
      </c>
    </row>
    <row r="103" s="2" customFormat="1" ht="24.15" customHeight="1">
      <c r="A103" s="37"/>
      <c r="B103" s="38"/>
      <c r="C103" s="217" t="s">
        <v>8</v>
      </c>
      <c r="D103" s="217" t="s">
        <v>126</v>
      </c>
      <c r="E103" s="218" t="s">
        <v>180</v>
      </c>
      <c r="F103" s="219" t="s">
        <v>181</v>
      </c>
      <c r="G103" s="220" t="s">
        <v>122</v>
      </c>
      <c r="H103" s="221">
        <v>1</v>
      </c>
      <c r="I103" s="222"/>
      <c r="J103" s="223">
        <f>ROUND(I103*H103,2)</f>
        <v>0</v>
      </c>
      <c r="K103" s="219" t="s">
        <v>123</v>
      </c>
      <c r="L103" s="224"/>
      <c r="M103" s="225" t="s">
        <v>19</v>
      </c>
      <c r="N103" s="226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129</v>
      </c>
      <c r="AT103" s="215" t="s">
        <v>126</v>
      </c>
      <c r="AU103" s="215" t="s">
        <v>76</v>
      </c>
      <c r="AY103" s="16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129</v>
      </c>
      <c r="BM103" s="215" t="s">
        <v>182</v>
      </c>
    </row>
    <row r="104" s="2" customFormat="1" ht="24.15" customHeight="1">
      <c r="A104" s="37"/>
      <c r="B104" s="38"/>
      <c r="C104" s="204" t="s">
        <v>183</v>
      </c>
      <c r="D104" s="204" t="s">
        <v>119</v>
      </c>
      <c r="E104" s="205" t="s">
        <v>184</v>
      </c>
      <c r="F104" s="206" t="s">
        <v>185</v>
      </c>
      <c r="G104" s="207" t="s">
        <v>122</v>
      </c>
      <c r="H104" s="208">
        <v>1</v>
      </c>
      <c r="I104" s="209"/>
      <c r="J104" s="210">
        <f>ROUND(I104*H104,2)</f>
        <v>0</v>
      </c>
      <c r="K104" s="206" t="s">
        <v>123</v>
      </c>
      <c r="L104" s="43"/>
      <c r="M104" s="211" t="s">
        <v>19</v>
      </c>
      <c r="N104" s="212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124</v>
      </c>
      <c r="AT104" s="215" t="s">
        <v>119</v>
      </c>
      <c r="AU104" s="215" t="s">
        <v>76</v>
      </c>
      <c r="AY104" s="16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124</v>
      </c>
      <c r="BM104" s="215" t="s">
        <v>186</v>
      </c>
    </row>
    <row r="105" s="2" customFormat="1" ht="24.15" customHeight="1">
      <c r="A105" s="37"/>
      <c r="B105" s="38"/>
      <c r="C105" s="217" t="s">
        <v>187</v>
      </c>
      <c r="D105" s="217" t="s">
        <v>126</v>
      </c>
      <c r="E105" s="218" t="s">
        <v>188</v>
      </c>
      <c r="F105" s="219" t="s">
        <v>189</v>
      </c>
      <c r="G105" s="220" t="s">
        <v>122</v>
      </c>
      <c r="H105" s="221">
        <v>1</v>
      </c>
      <c r="I105" s="222"/>
      <c r="J105" s="223">
        <f>ROUND(I105*H105,2)</f>
        <v>0</v>
      </c>
      <c r="K105" s="219" t="s">
        <v>123</v>
      </c>
      <c r="L105" s="224"/>
      <c r="M105" s="225" t="s">
        <v>19</v>
      </c>
      <c r="N105" s="226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129</v>
      </c>
      <c r="AT105" s="215" t="s">
        <v>126</v>
      </c>
      <c r="AU105" s="215" t="s">
        <v>76</v>
      </c>
      <c r="AY105" s="16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76</v>
      </c>
      <c r="BK105" s="216">
        <f>ROUND(I105*H105,2)</f>
        <v>0</v>
      </c>
      <c r="BL105" s="16" t="s">
        <v>129</v>
      </c>
      <c r="BM105" s="215" t="s">
        <v>190</v>
      </c>
    </row>
    <row r="106" s="2" customFormat="1" ht="24.15" customHeight="1">
      <c r="A106" s="37"/>
      <c r="B106" s="38"/>
      <c r="C106" s="204" t="s">
        <v>191</v>
      </c>
      <c r="D106" s="204" t="s">
        <v>119</v>
      </c>
      <c r="E106" s="205" t="s">
        <v>192</v>
      </c>
      <c r="F106" s="206" t="s">
        <v>193</v>
      </c>
      <c r="G106" s="207" t="s">
        <v>122</v>
      </c>
      <c r="H106" s="208">
        <v>1</v>
      </c>
      <c r="I106" s="209"/>
      <c r="J106" s="210">
        <f>ROUND(I106*H106,2)</f>
        <v>0</v>
      </c>
      <c r="K106" s="206" t="s">
        <v>123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124</v>
      </c>
      <c r="AT106" s="215" t="s">
        <v>119</v>
      </c>
      <c r="AU106" s="215" t="s">
        <v>76</v>
      </c>
      <c r="AY106" s="16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124</v>
      </c>
      <c r="BM106" s="215" t="s">
        <v>194</v>
      </c>
    </row>
    <row r="107" s="2" customFormat="1" ht="24.15" customHeight="1">
      <c r="A107" s="37"/>
      <c r="B107" s="38"/>
      <c r="C107" s="217" t="s">
        <v>195</v>
      </c>
      <c r="D107" s="217" t="s">
        <v>126</v>
      </c>
      <c r="E107" s="218" t="s">
        <v>196</v>
      </c>
      <c r="F107" s="219" t="s">
        <v>197</v>
      </c>
      <c r="G107" s="220" t="s">
        <v>122</v>
      </c>
      <c r="H107" s="221">
        <v>1</v>
      </c>
      <c r="I107" s="222"/>
      <c r="J107" s="223">
        <f>ROUND(I107*H107,2)</f>
        <v>0</v>
      </c>
      <c r="K107" s="219" t="s">
        <v>123</v>
      </c>
      <c r="L107" s="224"/>
      <c r="M107" s="225" t="s">
        <v>19</v>
      </c>
      <c r="N107" s="226" t="s">
        <v>40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129</v>
      </c>
      <c r="AT107" s="215" t="s">
        <v>126</v>
      </c>
      <c r="AU107" s="215" t="s">
        <v>76</v>
      </c>
      <c r="AY107" s="16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76</v>
      </c>
      <c r="BK107" s="216">
        <f>ROUND(I107*H107,2)</f>
        <v>0</v>
      </c>
      <c r="BL107" s="16" t="s">
        <v>129</v>
      </c>
      <c r="BM107" s="215" t="s">
        <v>198</v>
      </c>
    </row>
    <row r="108" s="2" customFormat="1">
      <c r="A108" s="37"/>
      <c r="B108" s="38"/>
      <c r="C108" s="39"/>
      <c r="D108" s="227" t="s">
        <v>154</v>
      </c>
      <c r="E108" s="39"/>
      <c r="F108" s="228" t="s">
        <v>199</v>
      </c>
      <c r="G108" s="39"/>
      <c r="H108" s="39"/>
      <c r="I108" s="229"/>
      <c r="J108" s="39"/>
      <c r="K108" s="39"/>
      <c r="L108" s="43"/>
      <c r="M108" s="230"/>
      <c r="N108" s="23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154</v>
      </c>
      <c r="AU108" s="16" t="s">
        <v>76</v>
      </c>
    </row>
    <row r="109" s="2" customFormat="1" ht="24.15" customHeight="1">
      <c r="A109" s="37"/>
      <c r="B109" s="38"/>
      <c r="C109" s="204" t="s">
        <v>200</v>
      </c>
      <c r="D109" s="204" t="s">
        <v>119</v>
      </c>
      <c r="E109" s="205" t="s">
        <v>201</v>
      </c>
      <c r="F109" s="206" t="s">
        <v>202</v>
      </c>
      <c r="G109" s="207" t="s">
        <v>122</v>
      </c>
      <c r="H109" s="208">
        <v>1</v>
      </c>
      <c r="I109" s="209"/>
      <c r="J109" s="210">
        <f>ROUND(I109*H109,2)</f>
        <v>0</v>
      </c>
      <c r="K109" s="206" t="s">
        <v>123</v>
      </c>
      <c r="L109" s="43"/>
      <c r="M109" s="211" t="s">
        <v>19</v>
      </c>
      <c r="N109" s="212" t="s">
        <v>40</v>
      </c>
      <c r="O109" s="83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5" t="s">
        <v>124</v>
      </c>
      <c r="AT109" s="215" t="s">
        <v>119</v>
      </c>
      <c r="AU109" s="215" t="s">
        <v>76</v>
      </c>
      <c r="AY109" s="16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76</v>
      </c>
      <c r="BK109" s="216">
        <f>ROUND(I109*H109,2)</f>
        <v>0</v>
      </c>
      <c r="BL109" s="16" t="s">
        <v>124</v>
      </c>
      <c r="BM109" s="215" t="s">
        <v>203</v>
      </c>
    </row>
    <row r="110" s="2" customFormat="1" ht="24.15" customHeight="1">
      <c r="A110" s="37"/>
      <c r="B110" s="38"/>
      <c r="C110" s="217" t="s">
        <v>7</v>
      </c>
      <c r="D110" s="217" t="s">
        <v>126</v>
      </c>
      <c r="E110" s="218" t="s">
        <v>204</v>
      </c>
      <c r="F110" s="219" t="s">
        <v>205</v>
      </c>
      <c r="G110" s="220" t="s">
        <v>122</v>
      </c>
      <c r="H110" s="221">
        <v>4</v>
      </c>
      <c r="I110" s="222"/>
      <c r="J110" s="223">
        <f>ROUND(I110*H110,2)</f>
        <v>0</v>
      </c>
      <c r="K110" s="219" t="s">
        <v>123</v>
      </c>
      <c r="L110" s="224"/>
      <c r="M110" s="225" t="s">
        <v>19</v>
      </c>
      <c r="N110" s="226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129</v>
      </c>
      <c r="AT110" s="215" t="s">
        <v>126</v>
      </c>
      <c r="AU110" s="215" t="s">
        <v>76</v>
      </c>
      <c r="AY110" s="16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129</v>
      </c>
      <c r="BM110" s="215" t="s">
        <v>206</v>
      </c>
    </row>
    <row r="111" s="2" customFormat="1" ht="24.15" customHeight="1">
      <c r="A111" s="37"/>
      <c r="B111" s="38"/>
      <c r="C111" s="204" t="s">
        <v>207</v>
      </c>
      <c r="D111" s="204" t="s">
        <v>119</v>
      </c>
      <c r="E111" s="205" t="s">
        <v>208</v>
      </c>
      <c r="F111" s="206" t="s">
        <v>209</v>
      </c>
      <c r="G111" s="207" t="s">
        <v>122</v>
      </c>
      <c r="H111" s="208">
        <v>1</v>
      </c>
      <c r="I111" s="209"/>
      <c r="J111" s="210">
        <f>ROUND(I111*H111,2)</f>
        <v>0</v>
      </c>
      <c r="K111" s="206" t="s">
        <v>123</v>
      </c>
      <c r="L111" s="43"/>
      <c r="M111" s="211" t="s">
        <v>19</v>
      </c>
      <c r="N111" s="212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210</v>
      </c>
      <c r="AT111" s="215" t="s">
        <v>119</v>
      </c>
      <c r="AU111" s="215" t="s">
        <v>76</v>
      </c>
      <c r="AY111" s="16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210</v>
      </c>
      <c r="BM111" s="215" t="s">
        <v>211</v>
      </c>
    </row>
    <row r="112" s="2" customFormat="1" ht="24.15" customHeight="1">
      <c r="A112" s="37"/>
      <c r="B112" s="38"/>
      <c r="C112" s="217" t="s">
        <v>212</v>
      </c>
      <c r="D112" s="217" t="s">
        <v>126</v>
      </c>
      <c r="E112" s="218" t="s">
        <v>213</v>
      </c>
      <c r="F112" s="219" t="s">
        <v>214</v>
      </c>
      <c r="G112" s="220" t="s">
        <v>122</v>
      </c>
      <c r="H112" s="221">
        <v>2</v>
      </c>
      <c r="I112" s="222"/>
      <c r="J112" s="223">
        <f>ROUND(I112*H112,2)</f>
        <v>0</v>
      </c>
      <c r="K112" s="219" t="s">
        <v>123</v>
      </c>
      <c r="L112" s="224"/>
      <c r="M112" s="225" t="s">
        <v>19</v>
      </c>
      <c r="N112" s="226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124</v>
      </c>
      <c r="AT112" s="215" t="s">
        <v>126</v>
      </c>
      <c r="AU112" s="215" t="s">
        <v>76</v>
      </c>
      <c r="AY112" s="16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124</v>
      </c>
      <c r="BM112" s="215" t="s">
        <v>215</v>
      </c>
    </row>
    <row r="113" s="2" customFormat="1" ht="24.15" customHeight="1">
      <c r="A113" s="37"/>
      <c r="B113" s="38"/>
      <c r="C113" s="217" t="s">
        <v>216</v>
      </c>
      <c r="D113" s="217" t="s">
        <v>126</v>
      </c>
      <c r="E113" s="218" t="s">
        <v>217</v>
      </c>
      <c r="F113" s="219" t="s">
        <v>218</v>
      </c>
      <c r="G113" s="220" t="s">
        <v>122</v>
      </c>
      <c r="H113" s="221">
        <v>5</v>
      </c>
      <c r="I113" s="222"/>
      <c r="J113" s="223">
        <f>ROUND(I113*H113,2)</f>
        <v>0</v>
      </c>
      <c r="K113" s="219" t="s">
        <v>123</v>
      </c>
      <c r="L113" s="224"/>
      <c r="M113" s="225" t="s">
        <v>19</v>
      </c>
      <c r="N113" s="226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124</v>
      </c>
      <c r="AT113" s="215" t="s">
        <v>126</v>
      </c>
      <c r="AU113" s="215" t="s">
        <v>76</v>
      </c>
      <c r="AY113" s="16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124</v>
      </c>
      <c r="BM113" s="215" t="s">
        <v>219</v>
      </c>
    </row>
    <row r="114" s="2" customFormat="1" ht="24.15" customHeight="1">
      <c r="A114" s="37"/>
      <c r="B114" s="38"/>
      <c r="C114" s="204" t="s">
        <v>220</v>
      </c>
      <c r="D114" s="204" t="s">
        <v>119</v>
      </c>
      <c r="E114" s="205" t="s">
        <v>221</v>
      </c>
      <c r="F114" s="206" t="s">
        <v>222</v>
      </c>
      <c r="G114" s="207" t="s">
        <v>122</v>
      </c>
      <c r="H114" s="208">
        <v>5</v>
      </c>
      <c r="I114" s="209"/>
      <c r="J114" s="210">
        <f>ROUND(I114*H114,2)</f>
        <v>0</v>
      </c>
      <c r="K114" s="206" t="s">
        <v>123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124</v>
      </c>
      <c r="AT114" s="215" t="s">
        <v>119</v>
      </c>
      <c r="AU114" s="215" t="s">
        <v>76</v>
      </c>
      <c r="AY114" s="16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124</v>
      </c>
      <c r="BM114" s="215" t="s">
        <v>223</v>
      </c>
    </row>
    <row r="115" s="2" customFormat="1" ht="24.15" customHeight="1">
      <c r="A115" s="37"/>
      <c r="B115" s="38"/>
      <c r="C115" s="217" t="s">
        <v>224</v>
      </c>
      <c r="D115" s="217" t="s">
        <v>126</v>
      </c>
      <c r="E115" s="218" t="s">
        <v>225</v>
      </c>
      <c r="F115" s="219" t="s">
        <v>226</v>
      </c>
      <c r="G115" s="220" t="s">
        <v>122</v>
      </c>
      <c r="H115" s="221">
        <v>2</v>
      </c>
      <c r="I115" s="222"/>
      <c r="J115" s="223">
        <f>ROUND(I115*H115,2)</f>
        <v>0</v>
      </c>
      <c r="K115" s="219" t="s">
        <v>123</v>
      </c>
      <c r="L115" s="224"/>
      <c r="M115" s="225" t="s">
        <v>19</v>
      </c>
      <c r="N115" s="226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129</v>
      </c>
      <c r="AT115" s="215" t="s">
        <v>126</v>
      </c>
      <c r="AU115" s="215" t="s">
        <v>76</v>
      </c>
      <c r="AY115" s="16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129</v>
      </c>
      <c r="BM115" s="215" t="s">
        <v>227</v>
      </c>
    </row>
    <row r="116" s="2" customFormat="1" ht="24.15" customHeight="1">
      <c r="A116" s="37"/>
      <c r="B116" s="38"/>
      <c r="C116" s="217" t="s">
        <v>228</v>
      </c>
      <c r="D116" s="217" t="s">
        <v>126</v>
      </c>
      <c r="E116" s="218" t="s">
        <v>229</v>
      </c>
      <c r="F116" s="219" t="s">
        <v>230</v>
      </c>
      <c r="G116" s="220" t="s">
        <v>231</v>
      </c>
      <c r="H116" s="221">
        <v>80</v>
      </c>
      <c r="I116" s="222"/>
      <c r="J116" s="223">
        <f>ROUND(I116*H116,2)</f>
        <v>0</v>
      </c>
      <c r="K116" s="219" t="s">
        <v>123</v>
      </c>
      <c r="L116" s="224"/>
      <c r="M116" s="225" t="s">
        <v>19</v>
      </c>
      <c r="N116" s="226" t="s">
        <v>40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129</v>
      </c>
      <c r="AT116" s="215" t="s">
        <v>126</v>
      </c>
      <c r="AU116" s="215" t="s">
        <v>76</v>
      </c>
      <c r="AY116" s="16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76</v>
      </c>
      <c r="BK116" s="216">
        <f>ROUND(I116*H116,2)</f>
        <v>0</v>
      </c>
      <c r="BL116" s="16" t="s">
        <v>129</v>
      </c>
      <c r="BM116" s="215" t="s">
        <v>232</v>
      </c>
    </row>
    <row r="117" s="2" customFormat="1" ht="24.15" customHeight="1">
      <c r="A117" s="37"/>
      <c r="B117" s="38"/>
      <c r="C117" s="217" t="s">
        <v>233</v>
      </c>
      <c r="D117" s="217" t="s">
        <v>126</v>
      </c>
      <c r="E117" s="218" t="s">
        <v>234</v>
      </c>
      <c r="F117" s="219" t="s">
        <v>235</v>
      </c>
      <c r="G117" s="220" t="s">
        <v>231</v>
      </c>
      <c r="H117" s="221">
        <v>40</v>
      </c>
      <c r="I117" s="222"/>
      <c r="J117" s="223">
        <f>ROUND(I117*H117,2)</f>
        <v>0</v>
      </c>
      <c r="K117" s="219" t="s">
        <v>123</v>
      </c>
      <c r="L117" s="224"/>
      <c r="M117" s="225" t="s">
        <v>19</v>
      </c>
      <c r="N117" s="226" t="s">
        <v>40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78</v>
      </c>
      <c r="AT117" s="215" t="s">
        <v>126</v>
      </c>
      <c r="AU117" s="215" t="s">
        <v>76</v>
      </c>
      <c r="AY117" s="16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76</v>
      </c>
      <c r="BK117" s="216">
        <f>ROUND(I117*H117,2)</f>
        <v>0</v>
      </c>
      <c r="BL117" s="16" t="s">
        <v>76</v>
      </c>
      <c r="BM117" s="215" t="s">
        <v>236</v>
      </c>
    </row>
    <row r="118" s="2" customFormat="1" ht="24.15" customHeight="1">
      <c r="A118" s="37"/>
      <c r="B118" s="38"/>
      <c r="C118" s="217" t="s">
        <v>237</v>
      </c>
      <c r="D118" s="217" t="s">
        <v>126</v>
      </c>
      <c r="E118" s="218" t="s">
        <v>238</v>
      </c>
      <c r="F118" s="219" t="s">
        <v>239</v>
      </c>
      <c r="G118" s="220" t="s">
        <v>231</v>
      </c>
      <c r="H118" s="221">
        <v>130</v>
      </c>
      <c r="I118" s="222"/>
      <c r="J118" s="223">
        <f>ROUND(I118*H118,2)</f>
        <v>0</v>
      </c>
      <c r="K118" s="219" t="s">
        <v>123</v>
      </c>
      <c r="L118" s="224"/>
      <c r="M118" s="225" t="s">
        <v>19</v>
      </c>
      <c r="N118" s="226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5" t="s">
        <v>78</v>
      </c>
      <c r="AT118" s="215" t="s">
        <v>126</v>
      </c>
      <c r="AU118" s="215" t="s">
        <v>76</v>
      </c>
      <c r="AY118" s="16" t="s">
        <v>118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76</v>
      </c>
      <c r="BK118" s="216">
        <f>ROUND(I118*H118,2)</f>
        <v>0</v>
      </c>
      <c r="BL118" s="16" t="s">
        <v>76</v>
      </c>
      <c r="BM118" s="215" t="s">
        <v>240</v>
      </c>
    </row>
    <row r="119" s="2" customFormat="1" ht="24.15" customHeight="1">
      <c r="A119" s="37"/>
      <c r="B119" s="38"/>
      <c r="C119" s="217" t="s">
        <v>241</v>
      </c>
      <c r="D119" s="217" t="s">
        <v>126</v>
      </c>
      <c r="E119" s="218" t="s">
        <v>242</v>
      </c>
      <c r="F119" s="219" t="s">
        <v>243</v>
      </c>
      <c r="G119" s="220" t="s">
        <v>231</v>
      </c>
      <c r="H119" s="221">
        <v>7</v>
      </c>
      <c r="I119" s="222"/>
      <c r="J119" s="223">
        <f>ROUND(I119*H119,2)</f>
        <v>0</v>
      </c>
      <c r="K119" s="219" t="s">
        <v>123</v>
      </c>
      <c r="L119" s="224"/>
      <c r="M119" s="225" t="s">
        <v>19</v>
      </c>
      <c r="N119" s="226" t="s">
        <v>40</v>
      </c>
      <c r="O119" s="83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129</v>
      </c>
      <c r="AT119" s="215" t="s">
        <v>126</v>
      </c>
      <c r="AU119" s="215" t="s">
        <v>76</v>
      </c>
      <c r="AY119" s="16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76</v>
      </c>
      <c r="BK119" s="216">
        <f>ROUND(I119*H119,2)</f>
        <v>0</v>
      </c>
      <c r="BL119" s="16" t="s">
        <v>129</v>
      </c>
      <c r="BM119" s="215" t="s">
        <v>244</v>
      </c>
    </row>
    <row r="120" s="2" customFormat="1" ht="49.05" customHeight="1">
      <c r="A120" s="37"/>
      <c r="B120" s="38"/>
      <c r="C120" s="204" t="s">
        <v>245</v>
      </c>
      <c r="D120" s="204" t="s">
        <v>119</v>
      </c>
      <c r="E120" s="205" t="s">
        <v>246</v>
      </c>
      <c r="F120" s="206" t="s">
        <v>247</v>
      </c>
      <c r="G120" s="207" t="s">
        <v>231</v>
      </c>
      <c r="H120" s="208">
        <v>257</v>
      </c>
      <c r="I120" s="209"/>
      <c r="J120" s="210">
        <f>ROUND(I120*H120,2)</f>
        <v>0</v>
      </c>
      <c r="K120" s="206" t="s">
        <v>123</v>
      </c>
      <c r="L120" s="43"/>
      <c r="M120" s="211" t="s">
        <v>19</v>
      </c>
      <c r="N120" s="212" t="s">
        <v>40</v>
      </c>
      <c r="O120" s="83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124</v>
      </c>
      <c r="AT120" s="215" t="s">
        <v>119</v>
      </c>
      <c r="AU120" s="215" t="s">
        <v>76</v>
      </c>
      <c r="AY120" s="16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124</v>
      </c>
      <c r="BM120" s="215" t="s">
        <v>248</v>
      </c>
    </row>
    <row r="121" s="2" customFormat="1" ht="24.15" customHeight="1">
      <c r="A121" s="37"/>
      <c r="B121" s="38"/>
      <c r="C121" s="217" t="s">
        <v>249</v>
      </c>
      <c r="D121" s="217" t="s">
        <v>126</v>
      </c>
      <c r="E121" s="218" t="s">
        <v>250</v>
      </c>
      <c r="F121" s="219" t="s">
        <v>251</v>
      </c>
      <c r="G121" s="220" t="s">
        <v>231</v>
      </c>
      <c r="H121" s="221">
        <v>75</v>
      </c>
      <c r="I121" s="222"/>
      <c r="J121" s="223">
        <f>ROUND(I121*H121,2)</f>
        <v>0</v>
      </c>
      <c r="K121" s="219" t="s">
        <v>123</v>
      </c>
      <c r="L121" s="224"/>
      <c r="M121" s="225" t="s">
        <v>19</v>
      </c>
      <c r="N121" s="226" t="s">
        <v>40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78</v>
      </c>
      <c r="AT121" s="215" t="s">
        <v>126</v>
      </c>
      <c r="AU121" s="215" t="s">
        <v>76</v>
      </c>
      <c r="AY121" s="16" t="s">
        <v>118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76</v>
      </c>
      <c r="BK121" s="216">
        <f>ROUND(I121*H121,2)</f>
        <v>0</v>
      </c>
      <c r="BL121" s="16" t="s">
        <v>76</v>
      </c>
      <c r="BM121" s="215" t="s">
        <v>252</v>
      </c>
    </row>
    <row r="122" s="2" customFormat="1" ht="49.05" customHeight="1">
      <c r="A122" s="37"/>
      <c r="B122" s="38"/>
      <c r="C122" s="204" t="s">
        <v>253</v>
      </c>
      <c r="D122" s="204" t="s">
        <v>119</v>
      </c>
      <c r="E122" s="205" t="s">
        <v>254</v>
      </c>
      <c r="F122" s="206" t="s">
        <v>255</v>
      </c>
      <c r="G122" s="207" t="s">
        <v>231</v>
      </c>
      <c r="H122" s="208">
        <v>75</v>
      </c>
      <c r="I122" s="209"/>
      <c r="J122" s="210">
        <f>ROUND(I122*H122,2)</f>
        <v>0</v>
      </c>
      <c r="K122" s="206" t="s">
        <v>123</v>
      </c>
      <c r="L122" s="43"/>
      <c r="M122" s="211" t="s">
        <v>19</v>
      </c>
      <c r="N122" s="212" t="s">
        <v>40</v>
      </c>
      <c r="O122" s="83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124</v>
      </c>
      <c r="AT122" s="215" t="s">
        <v>119</v>
      </c>
      <c r="AU122" s="215" t="s">
        <v>76</v>
      </c>
      <c r="AY122" s="16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76</v>
      </c>
      <c r="BK122" s="216">
        <f>ROUND(I122*H122,2)</f>
        <v>0</v>
      </c>
      <c r="BL122" s="16" t="s">
        <v>124</v>
      </c>
      <c r="BM122" s="215" t="s">
        <v>256</v>
      </c>
    </row>
    <row r="123" s="2" customFormat="1" ht="24.15" customHeight="1">
      <c r="A123" s="37"/>
      <c r="B123" s="38"/>
      <c r="C123" s="217" t="s">
        <v>257</v>
      </c>
      <c r="D123" s="217" t="s">
        <v>126</v>
      </c>
      <c r="E123" s="218" t="s">
        <v>258</v>
      </c>
      <c r="F123" s="219" t="s">
        <v>259</v>
      </c>
      <c r="G123" s="220" t="s">
        <v>231</v>
      </c>
      <c r="H123" s="221">
        <v>85</v>
      </c>
      <c r="I123" s="222"/>
      <c r="J123" s="223">
        <f>ROUND(I123*H123,2)</f>
        <v>0</v>
      </c>
      <c r="K123" s="219" t="s">
        <v>123</v>
      </c>
      <c r="L123" s="224"/>
      <c r="M123" s="225" t="s">
        <v>19</v>
      </c>
      <c r="N123" s="226" t="s">
        <v>40</v>
      </c>
      <c r="O123" s="8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129</v>
      </c>
      <c r="AT123" s="215" t="s">
        <v>126</v>
      </c>
      <c r="AU123" s="215" t="s">
        <v>76</v>
      </c>
      <c r="AY123" s="16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76</v>
      </c>
      <c r="BK123" s="216">
        <f>ROUND(I123*H123,2)</f>
        <v>0</v>
      </c>
      <c r="BL123" s="16" t="s">
        <v>129</v>
      </c>
      <c r="BM123" s="215" t="s">
        <v>260</v>
      </c>
    </row>
    <row r="124" s="2" customFormat="1" ht="24.15" customHeight="1">
      <c r="A124" s="37"/>
      <c r="B124" s="38"/>
      <c r="C124" s="217" t="s">
        <v>261</v>
      </c>
      <c r="D124" s="217" t="s">
        <v>126</v>
      </c>
      <c r="E124" s="218" t="s">
        <v>262</v>
      </c>
      <c r="F124" s="219" t="s">
        <v>263</v>
      </c>
      <c r="G124" s="220" t="s">
        <v>231</v>
      </c>
      <c r="H124" s="221">
        <v>40</v>
      </c>
      <c r="I124" s="222"/>
      <c r="J124" s="223">
        <f>ROUND(I124*H124,2)</f>
        <v>0</v>
      </c>
      <c r="K124" s="219" t="s">
        <v>123</v>
      </c>
      <c r="L124" s="224"/>
      <c r="M124" s="225" t="s">
        <v>19</v>
      </c>
      <c r="N124" s="226" t="s">
        <v>40</v>
      </c>
      <c r="O124" s="83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5" t="s">
        <v>78</v>
      </c>
      <c r="AT124" s="215" t="s">
        <v>126</v>
      </c>
      <c r="AU124" s="215" t="s">
        <v>76</v>
      </c>
      <c r="AY124" s="16" t="s">
        <v>118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76</v>
      </c>
      <c r="BK124" s="216">
        <f>ROUND(I124*H124,2)</f>
        <v>0</v>
      </c>
      <c r="BL124" s="16" t="s">
        <v>76</v>
      </c>
      <c r="BM124" s="215" t="s">
        <v>264</v>
      </c>
    </row>
    <row r="125" s="2" customFormat="1" ht="24.15" customHeight="1">
      <c r="A125" s="37"/>
      <c r="B125" s="38"/>
      <c r="C125" s="217" t="s">
        <v>265</v>
      </c>
      <c r="D125" s="217" t="s">
        <v>126</v>
      </c>
      <c r="E125" s="218" t="s">
        <v>266</v>
      </c>
      <c r="F125" s="219" t="s">
        <v>267</v>
      </c>
      <c r="G125" s="220" t="s">
        <v>231</v>
      </c>
      <c r="H125" s="221">
        <v>20</v>
      </c>
      <c r="I125" s="222"/>
      <c r="J125" s="223">
        <f>ROUND(I125*H125,2)</f>
        <v>0</v>
      </c>
      <c r="K125" s="219" t="s">
        <v>123</v>
      </c>
      <c r="L125" s="224"/>
      <c r="M125" s="225" t="s">
        <v>19</v>
      </c>
      <c r="N125" s="226" t="s">
        <v>40</v>
      </c>
      <c r="O125" s="83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78</v>
      </c>
      <c r="AT125" s="215" t="s">
        <v>126</v>
      </c>
      <c r="AU125" s="215" t="s">
        <v>76</v>
      </c>
      <c r="AY125" s="16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76</v>
      </c>
      <c r="BK125" s="216">
        <f>ROUND(I125*H125,2)</f>
        <v>0</v>
      </c>
      <c r="BL125" s="16" t="s">
        <v>76</v>
      </c>
      <c r="BM125" s="215" t="s">
        <v>268</v>
      </c>
    </row>
    <row r="126" s="2" customFormat="1" ht="49.05" customHeight="1">
      <c r="A126" s="37"/>
      <c r="B126" s="38"/>
      <c r="C126" s="204" t="s">
        <v>269</v>
      </c>
      <c r="D126" s="204" t="s">
        <v>119</v>
      </c>
      <c r="E126" s="205" t="s">
        <v>270</v>
      </c>
      <c r="F126" s="206" t="s">
        <v>271</v>
      </c>
      <c r="G126" s="207" t="s">
        <v>231</v>
      </c>
      <c r="H126" s="208">
        <v>145</v>
      </c>
      <c r="I126" s="209"/>
      <c r="J126" s="210">
        <f>ROUND(I126*H126,2)</f>
        <v>0</v>
      </c>
      <c r="K126" s="206" t="s">
        <v>123</v>
      </c>
      <c r="L126" s="43"/>
      <c r="M126" s="211" t="s">
        <v>19</v>
      </c>
      <c r="N126" s="212" t="s">
        <v>40</v>
      </c>
      <c r="O126" s="83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124</v>
      </c>
      <c r="AT126" s="215" t="s">
        <v>119</v>
      </c>
      <c r="AU126" s="215" t="s">
        <v>76</v>
      </c>
      <c r="AY126" s="16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76</v>
      </c>
      <c r="BK126" s="216">
        <f>ROUND(I126*H126,2)</f>
        <v>0</v>
      </c>
      <c r="BL126" s="16" t="s">
        <v>124</v>
      </c>
      <c r="BM126" s="215" t="s">
        <v>272</v>
      </c>
    </row>
    <row r="127" s="2" customFormat="1" ht="49.05" customHeight="1">
      <c r="A127" s="37"/>
      <c r="B127" s="38"/>
      <c r="C127" s="204" t="s">
        <v>273</v>
      </c>
      <c r="D127" s="204" t="s">
        <v>119</v>
      </c>
      <c r="E127" s="205" t="s">
        <v>274</v>
      </c>
      <c r="F127" s="206" t="s">
        <v>275</v>
      </c>
      <c r="G127" s="207" t="s">
        <v>122</v>
      </c>
      <c r="H127" s="208">
        <v>6</v>
      </c>
      <c r="I127" s="209"/>
      <c r="J127" s="210">
        <f>ROUND(I127*H127,2)</f>
        <v>0</v>
      </c>
      <c r="K127" s="206" t="s">
        <v>123</v>
      </c>
      <c r="L127" s="43"/>
      <c r="M127" s="211" t="s">
        <v>19</v>
      </c>
      <c r="N127" s="212" t="s">
        <v>40</v>
      </c>
      <c r="O127" s="83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5" t="s">
        <v>124</v>
      </c>
      <c r="AT127" s="215" t="s">
        <v>119</v>
      </c>
      <c r="AU127" s="215" t="s">
        <v>76</v>
      </c>
      <c r="AY127" s="16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76</v>
      </c>
      <c r="BK127" s="216">
        <f>ROUND(I127*H127,2)</f>
        <v>0</v>
      </c>
      <c r="BL127" s="16" t="s">
        <v>124</v>
      </c>
      <c r="BM127" s="215" t="s">
        <v>276</v>
      </c>
    </row>
    <row r="128" s="2" customFormat="1" ht="49.05" customHeight="1">
      <c r="A128" s="37"/>
      <c r="B128" s="38"/>
      <c r="C128" s="204" t="s">
        <v>277</v>
      </c>
      <c r="D128" s="204" t="s">
        <v>119</v>
      </c>
      <c r="E128" s="205" t="s">
        <v>278</v>
      </c>
      <c r="F128" s="206" t="s">
        <v>279</v>
      </c>
      <c r="G128" s="207" t="s">
        <v>122</v>
      </c>
      <c r="H128" s="208">
        <v>2</v>
      </c>
      <c r="I128" s="209"/>
      <c r="J128" s="210">
        <f>ROUND(I128*H128,2)</f>
        <v>0</v>
      </c>
      <c r="K128" s="206" t="s">
        <v>123</v>
      </c>
      <c r="L128" s="43"/>
      <c r="M128" s="211" t="s">
        <v>19</v>
      </c>
      <c r="N128" s="212" t="s">
        <v>40</v>
      </c>
      <c r="O128" s="83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124</v>
      </c>
      <c r="AT128" s="215" t="s">
        <v>119</v>
      </c>
      <c r="AU128" s="215" t="s">
        <v>76</v>
      </c>
      <c r="AY128" s="16" t="s">
        <v>118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76</v>
      </c>
      <c r="BK128" s="216">
        <f>ROUND(I128*H128,2)</f>
        <v>0</v>
      </c>
      <c r="BL128" s="16" t="s">
        <v>124</v>
      </c>
      <c r="BM128" s="215" t="s">
        <v>280</v>
      </c>
    </row>
    <row r="129" s="2" customFormat="1" ht="49.05" customHeight="1">
      <c r="A129" s="37"/>
      <c r="B129" s="38"/>
      <c r="C129" s="204" t="s">
        <v>281</v>
      </c>
      <c r="D129" s="204" t="s">
        <v>119</v>
      </c>
      <c r="E129" s="205" t="s">
        <v>282</v>
      </c>
      <c r="F129" s="206" t="s">
        <v>283</v>
      </c>
      <c r="G129" s="207" t="s">
        <v>122</v>
      </c>
      <c r="H129" s="208">
        <v>8</v>
      </c>
      <c r="I129" s="209"/>
      <c r="J129" s="210">
        <f>ROUND(I129*H129,2)</f>
        <v>0</v>
      </c>
      <c r="K129" s="206" t="s">
        <v>123</v>
      </c>
      <c r="L129" s="43"/>
      <c r="M129" s="211" t="s">
        <v>19</v>
      </c>
      <c r="N129" s="212" t="s">
        <v>40</v>
      </c>
      <c r="O129" s="83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124</v>
      </c>
      <c r="AT129" s="215" t="s">
        <v>119</v>
      </c>
      <c r="AU129" s="215" t="s">
        <v>76</v>
      </c>
      <c r="AY129" s="16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76</v>
      </c>
      <c r="BK129" s="216">
        <f>ROUND(I129*H129,2)</f>
        <v>0</v>
      </c>
      <c r="BL129" s="16" t="s">
        <v>124</v>
      </c>
      <c r="BM129" s="215" t="s">
        <v>284</v>
      </c>
    </row>
    <row r="130" s="2" customFormat="1" ht="49.05" customHeight="1">
      <c r="A130" s="37"/>
      <c r="B130" s="38"/>
      <c r="C130" s="204" t="s">
        <v>285</v>
      </c>
      <c r="D130" s="204" t="s">
        <v>119</v>
      </c>
      <c r="E130" s="205" t="s">
        <v>286</v>
      </c>
      <c r="F130" s="206" t="s">
        <v>287</v>
      </c>
      <c r="G130" s="207" t="s">
        <v>122</v>
      </c>
      <c r="H130" s="208">
        <v>4</v>
      </c>
      <c r="I130" s="209"/>
      <c r="J130" s="210">
        <f>ROUND(I130*H130,2)</f>
        <v>0</v>
      </c>
      <c r="K130" s="206" t="s">
        <v>123</v>
      </c>
      <c r="L130" s="43"/>
      <c r="M130" s="211" t="s">
        <v>19</v>
      </c>
      <c r="N130" s="212" t="s">
        <v>40</v>
      </c>
      <c r="O130" s="83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76</v>
      </c>
      <c r="AT130" s="215" t="s">
        <v>119</v>
      </c>
      <c r="AU130" s="215" t="s">
        <v>76</v>
      </c>
      <c r="AY130" s="16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76</v>
      </c>
      <c r="BK130" s="216">
        <f>ROUND(I130*H130,2)</f>
        <v>0</v>
      </c>
      <c r="BL130" s="16" t="s">
        <v>76</v>
      </c>
      <c r="BM130" s="215" t="s">
        <v>288</v>
      </c>
    </row>
    <row r="131" s="2" customFormat="1" ht="37.8" customHeight="1">
      <c r="A131" s="37"/>
      <c r="B131" s="38"/>
      <c r="C131" s="204" t="s">
        <v>289</v>
      </c>
      <c r="D131" s="204" t="s">
        <v>119</v>
      </c>
      <c r="E131" s="205" t="s">
        <v>290</v>
      </c>
      <c r="F131" s="206" t="s">
        <v>291</v>
      </c>
      <c r="G131" s="207" t="s">
        <v>122</v>
      </c>
      <c r="H131" s="208">
        <v>5</v>
      </c>
      <c r="I131" s="209"/>
      <c r="J131" s="210">
        <f>ROUND(I131*H131,2)</f>
        <v>0</v>
      </c>
      <c r="K131" s="206" t="s">
        <v>123</v>
      </c>
      <c r="L131" s="43"/>
      <c r="M131" s="211" t="s">
        <v>19</v>
      </c>
      <c r="N131" s="212" t="s">
        <v>40</v>
      </c>
      <c r="O131" s="83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5" t="s">
        <v>124</v>
      </c>
      <c r="AT131" s="215" t="s">
        <v>119</v>
      </c>
      <c r="AU131" s="215" t="s">
        <v>76</v>
      </c>
      <c r="AY131" s="16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76</v>
      </c>
      <c r="BK131" s="216">
        <f>ROUND(I131*H131,2)</f>
        <v>0</v>
      </c>
      <c r="BL131" s="16" t="s">
        <v>124</v>
      </c>
      <c r="BM131" s="215" t="s">
        <v>292</v>
      </c>
    </row>
    <row r="132" s="2" customFormat="1" ht="37.8" customHeight="1">
      <c r="A132" s="37"/>
      <c r="B132" s="38"/>
      <c r="C132" s="204" t="s">
        <v>293</v>
      </c>
      <c r="D132" s="204" t="s">
        <v>119</v>
      </c>
      <c r="E132" s="205" t="s">
        <v>294</v>
      </c>
      <c r="F132" s="206" t="s">
        <v>295</v>
      </c>
      <c r="G132" s="207" t="s">
        <v>122</v>
      </c>
      <c r="H132" s="208">
        <v>2</v>
      </c>
      <c r="I132" s="209"/>
      <c r="J132" s="210">
        <f>ROUND(I132*H132,2)</f>
        <v>0</v>
      </c>
      <c r="K132" s="206" t="s">
        <v>123</v>
      </c>
      <c r="L132" s="43"/>
      <c r="M132" s="211" t="s">
        <v>19</v>
      </c>
      <c r="N132" s="212" t="s">
        <v>40</v>
      </c>
      <c r="O132" s="83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76</v>
      </c>
      <c r="AT132" s="215" t="s">
        <v>119</v>
      </c>
      <c r="AU132" s="215" t="s">
        <v>76</v>
      </c>
      <c r="AY132" s="16" t="s">
        <v>118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76</v>
      </c>
      <c r="BK132" s="216">
        <f>ROUND(I132*H132,2)</f>
        <v>0</v>
      </c>
      <c r="BL132" s="16" t="s">
        <v>76</v>
      </c>
      <c r="BM132" s="215" t="s">
        <v>296</v>
      </c>
    </row>
    <row r="133" s="2" customFormat="1" ht="37.8" customHeight="1">
      <c r="A133" s="37"/>
      <c r="B133" s="38"/>
      <c r="C133" s="204" t="s">
        <v>297</v>
      </c>
      <c r="D133" s="204" t="s">
        <v>119</v>
      </c>
      <c r="E133" s="205" t="s">
        <v>298</v>
      </c>
      <c r="F133" s="206" t="s">
        <v>299</v>
      </c>
      <c r="G133" s="207" t="s">
        <v>122</v>
      </c>
      <c r="H133" s="208">
        <v>1</v>
      </c>
      <c r="I133" s="209"/>
      <c r="J133" s="210">
        <f>ROUND(I133*H133,2)</f>
        <v>0</v>
      </c>
      <c r="K133" s="206" t="s">
        <v>123</v>
      </c>
      <c r="L133" s="43"/>
      <c r="M133" s="211" t="s">
        <v>19</v>
      </c>
      <c r="N133" s="212" t="s">
        <v>40</v>
      </c>
      <c r="O133" s="83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5" t="s">
        <v>76</v>
      </c>
      <c r="AT133" s="215" t="s">
        <v>119</v>
      </c>
      <c r="AU133" s="215" t="s">
        <v>76</v>
      </c>
      <c r="AY133" s="16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76</v>
      </c>
      <c r="BK133" s="216">
        <f>ROUND(I133*H133,2)</f>
        <v>0</v>
      </c>
      <c r="BL133" s="16" t="s">
        <v>76</v>
      </c>
      <c r="BM133" s="215" t="s">
        <v>300</v>
      </c>
    </row>
    <row r="134" s="2" customFormat="1" ht="24.15" customHeight="1">
      <c r="A134" s="37"/>
      <c r="B134" s="38"/>
      <c r="C134" s="217" t="s">
        <v>301</v>
      </c>
      <c r="D134" s="217" t="s">
        <v>126</v>
      </c>
      <c r="E134" s="218" t="s">
        <v>302</v>
      </c>
      <c r="F134" s="219" t="s">
        <v>303</v>
      </c>
      <c r="G134" s="220" t="s">
        <v>231</v>
      </c>
      <c r="H134" s="221">
        <v>14</v>
      </c>
      <c r="I134" s="222"/>
      <c r="J134" s="223">
        <f>ROUND(I134*H134,2)</f>
        <v>0</v>
      </c>
      <c r="K134" s="219" t="s">
        <v>123</v>
      </c>
      <c r="L134" s="224"/>
      <c r="M134" s="225" t="s">
        <v>19</v>
      </c>
      <c r="N134" s="226" t="s">
        <v>40</v>
      </c>
      <c r="O134" s="83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129</v>
      </c>
      <c r="AT134" s="215" t="s">
        <v>126</v>
      </c>
      <c r="AU134" s="215" t="s">
        <v>76</v>
      </c>
      <c r="AY134" s="16" t="s">
        <v>118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76</v>
      </c>
      <c r="BK134" s="216">
        <f>ROUND(I134*H134,2)</f>
        <v>0</v>
      </c>
      <c r="BL134" s="16" t="s">
        <v>129</v>
      </c>
      <c r="BM134" s="215" t="s">
        <v>304</v>
      </c>
    </row>
    <row r="135" s="2" customFormat="1" ht="24.15" customHeight="1">
      <c r="A135" s="37"/>
      <c r="B135" s="38"/>
      <c r="C135" s="217" t="s">
        <v>305</v>
      </c>
      <c r="D135" s="217" t="s">
        <v>126</v>
      </c>
      <c r="E135" s="218" t="s">
        <v>306</v>
      </c>
      <c r="F135" s="219" t="s">
        <v>307</v>
      </c>
      <c r="G135" s="220" t="s">
        <v>231</v>
      </c>
      <c r="H135" s="221">
        <v>13</v>
      </c>
      <c r="I135" s="222"/>
      <c r="J135" s="223">
        <f>ROUND(I135*H135,2)</f>
        <v>0</v>
      </c>
      <c r="K135" s="219" t="s">
        <v>123</v>
      </c>
      <c r="L135" s="224"/>
      <c r="M135" s="225" t="s">
        <v>19</v>
      </c>
      <c r="N135" s="226" t="s">
        <v>40</v>
      </c>
      <c r="O135" s="83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129</v>
      </c>
      <c r="AT135" s="215" t="s">
        <v>126</v>
      </c>
      <c r="AU135" s="215" t="s">
        <v>76</v>
      </c>
      <c r="AY135" s="16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76</v>
      </c>
      <c r="BK135" s="216">
        <f>ROUND(I135*H135,2)</f>
        <v>0</v>
      </c>
      <c r="BL135" s="16" t="s">
        <v>129</v>
      </c>
      <c r="BM135" s="215" t="s">
        <v>308</v>
      </c>
    </row>
    <row r="136" s="2" customFormat="1" ht="24.15" customHeight="1">
      <c r="A136" s="37"/>
      <c r="B136" s="38"/>
      <c r="C136" s="217" t="s">
        <v>309</v>
      </c>
      <c r="D136" s="217" t="s">
        <v>126</v>
      </c>
      <c r="E136" s="218" t="s">
        <v>310</v>
      </c>
      <c r="F136" s="219" t="s">
        <v>311</v>
      </c>
      <c r="G136" s="220" t="s">
        <v>231</v>
      </c>
      <c r="H136" s="221">
        <v>10</v>
      </c>
      <c r="I136" s="222"/>
      <c r="J136" s="223">
        <f>ROUND(I136*H136,2)</f>
        <v>0</v>
      </c>
      <c r="K136" s="219" t="s">
        <v>123</v>
      </c>
      <c r="L136" s="224"/>
      <c r="M136" s="225" t="s">
        <v>19</v>
      </c>
      <c r="N136" s="226" t="s">
        <v>40</v>
      </c>
      <c r="O136" s="83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5" t="s">
        <v>129</v>
      </c>
      <c r="AT136" s="215" t="s">
        <v>126</v>
      </c>
      <c r="AU136" s="215" t="s">
        <v>76</v>
      </c>
      <c r="AY136" s="16" t="s">
        <v>118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76</v>
      </c>
      <c r="BK136" s="216">
        <f>ROUND(I136*H136,2)</f>
        <v>0</v>
      </c>
      <c r="BL136" s="16" t="s">
        <v>129</v>
      </c>
      <c r="BM136" s="215" t="s">
        <v>312</v>
      </c>
    </row>
    <row r="137" s="2" customFormat="1" ht="24.15" customHeight="1">
      <c r="A137" s="37"/>
      <c r="B137" s="38"/>
      <c r="C137" s="217" t="s">
        <v>313</v>
      </c>
      <c r="D137" s="217" t="s">
        <v>126</v>
      </c>
      <c r="E137" s="218" t="s">
        <v>314</v>
      </c>
      <c r="F137" s="219" t="s">
        <v>315</v>
      </c>
      <c r="G137" s="220" t="s">
        <v>231</v>
      </c>
      <c r="H137" s="221">
        <v>10</v>
      </c>
      <c r="I137" s="222"/>
      <c r="J137" s="223">
        <f>ROUND(I137*H137,2)</f>
        <v>0</v>
      </c>
      <c r="K137" s="219" t="s">
        <v>123</v>
      </c>
      <c r="L137" s="224"/>
      <c r="M137" s="225" t="s">
        <v>19</v>
      </c>
      <c r="N137" s="226" t="s">
        <v>40</v>
      </c>
      <c r="O137" s="83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129</v>
      </c>
      <c r="AT137" s="215" t="s">
        <v>126</v>
      </c>
      <c r="AU137" s="215" t="s">
        <v>76</v>
      </c>
      <c r="AY137" s="16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76</v>
      </c>
      <c r="BK137" s="216">
        <f>ROUND(I137*H137,2)</f>
        <v>0</v>
      </c>
      <c r="BL137" s="16" t="s">
        <v>129</v>
      </c>
      <c r="BM137" s="215" t="s">
        <v>316</v>
      </c>
    </row>
    <row r="138" s="2" customFormat="1" ht="37.8" customHeight="1">
      <c r="A138" s="37"/>
      <c r="B138" s="38"/>
      <c r="C138" s="204" t="s">
        <v>317</v>
      </c>
      <c r="D138" s="204" t="s">
        <v>119</v>
      </c>
      <c r="E138" s="205" t="s">
        <v>318</v>
      </c>
      <c r="F138" s="206" t="s">
        <v>319</v>
      </c>
      <c r="G138" s="207" t="s">
        <v>122</v>
      </c>
      <c r="H138" s="208">
        <v>4</v>
      </c>
      <c r="I138" s="209"/>
      <c r="J138" s="210">
        <f>ROUND(I138*H138,2)</f>
        <v>0</v>
      </c>
      <c r="K138" s="206" t="s">
        <v>123</v>
      </c>
      <c r="L138" s="43"/>
      <c r="M138" s="211" t="s">
        <v>19</v>
      </c>
      <c r="N138" s="212" t="s">
        <v>40</v>
      </c>
      <c r="O138" s="83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210</v>
      </c>
      <c r="AT138" s="215" t="s">
        <v>119</v>
      </c>
      <c r="AU138" s="215" t="s">
        <v>76</v>
      </c>
      <c r="AY138" s="16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76</v>
      </c>
      <c r="BK138" s="216">
        <f>ROUND(I138*H138,2)</f>
        <v>0</v>
      </c>
      <c r="BL138" s="16" t="s">
        <v>210</v>
      </c>
      <c r="BM138" s="215" t="s">
        <v>320</v>
      </c>
    </row>
    <row r="139" s="2" customFormat="1" ht="37.8" customHeight="1">
      <c r="A139" s="37"/>
      <c r="B139" s="38"/>
      <c r="C139" s="204" t="s">
        <v>321</v>
      </c>
      <c r="D139" s="204" t="s">
        <v>119</v>
      </c>
      <c r="E139" s="205" t="s">
        <v>322</v>
      </c>
      <c r="F139" s="206" t="s">
        <v>323</v>
      </c>
      <c r="G139" s="207" t="s">
        <v>122</v>
      </c>
      <c r="H139" s="208">
        <v>5</v>
      </c>
      <c r="I139" s="209"/>
      <c r="J139" s="210">
        <f>ROUND(I139*H139,2)</f>
        <v>0</v>
      </c>
      <c r="K139" s="206" t="s">
        <v>123</v>
      </c>
      <c r="L139" s="43"/>
      <c r="M139" s="211" t="s">
        <v>19</v>
      </c>
      <c r="N139" s="212" t="s">
        <v>40</v>
      </c>
      <c r="O139" s="83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5" t="s">
        <v>124</v>
      </c>
      <c r="AT139" s="215" t="s">
        <v>119</v>
      </c>
      <c r="AU139" s="215" t="s">
        <v>76</v>
      </c>
      <c r="AY139" s="16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76</v>
      </c>
      <c r="BK139" s="216">
        <f>ROUND(I139*H139,2)</f>
        <v>0</v>
      </c>
      <c r="BL139" s="16" t="s">
        <v>124</v>
      </c>
      <c r="BM139" s="215" t="s">
        <v>324</v>
      </c>
    </row>
    <row r="140" s="2" customFormat="1" ht="24.15" customHeight="1">
      <c r="A140" s="37"/>
      <c r="B140" s="38"/>
      <c r="C140" s="217" t="s">
        <v>325</v>
      </c>
      <c r="D140" s="217" t="s">
        <v>126</v>
      </c>
      <c r="E140" s="218" t="s">
        <v>326</v>
      </c>
      <c r="F140" s="219" t="s">
        <v>327</v>
      </c>
      <c r="G140" s="220" t="s">
        <v>328</v>
      </c>
      <c r="H140" s="221">
        <v>47.5</v>
      </c>
      <c r="I140" s="222"/>
      <c r="J140" s="223">
        <f>ROUND(I140*H140,2)</f>
        <v>0</v>
      </c>
      <c r="K140" s="219" t="s">
        <v>123</v>
      </c>
      <c r="L140" s="224"/>
      <c r="M140" s="225" t="s">
        <v>19</v>
      </c>
      <c r="N140" s="226" t="s">
        <v>40</v>
      </c>
      <c r="O140" s="83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129</v>
      </c>
      <c r="AT140" s="215" t="s">
        <v>126</v>
      </c>
      <c r="AU140" s="215" t="s">
        <v>76</v>
      </c>
      <c r="AY140" s="16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76</v>
      </c>
      <c r="BK140" s="216">
        <f>ROUND(I140*H140,2)</f>
        <v>0</v>
      </c>
      <c r="BL140" s="16" t="s">
        <v>129</v>
      </c>
      <c r="BM140" s="215" t="s">
        <v>329</v>
      </c>
    </row>
    <row r="141" s="12" customFormat="1">
      <c r="A141" s="12"/>
      <c r="B141" s="232"/>
      <c r="C141" s="233"/>
      <c r="D141" s="227" t="s">
        <v>330</v>
      </c>
      <c r="E141" s="234" t="s">
        <v>19</v>
      </c>
      <c r="F141" s="235" t="s">
        <v>331</v>
      </c>
      <c r="G141" s="233"/>
      <c r="H141" s="236">
        <v>47.5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2" t="s">
        <v>330</v>
      </c>
      <c r="AU141" s="242" t="s">
        <v>76</v>
      </c>
      <c r="AV141" s="12" t="s">
        <v>78</v>
      </c>
      <c r="AW141" s="12" t="s">
        <v>31</v>
      </c>
      <c r="AX141" s="12" t="s">
        <v>69</v>
      </c>
      <c r="AY141" s="242" t="s">
        <v>118</v>
      </c>
    </row>
    <row r="142" s="13" customFormat="1">
      <c r="A142" s="13"/>
      <c r="B142" s="243"/>
      <c r="C142" s="244"/>
      <c r="D142" s="227" t="s">
        <v>330</v>
      </c>
      <c r="E142" s="245" t="s">
        <v>19</v>
      </c>
      <c r="F142" s="246" t="s">
        <v>332</v>
      </c>
      <c r="G142" s="244"/>
      <c r="H142" s="247">
        <v>47.5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330</v>
      </c>
      <c r="AU142" s="253" t="s">
        <v>76</v>
      </c>
      <c r="AV142" s="13" t="s">
        <v>117</v>
      </c>
      <c r="AW142" s="13" t="s">
        <v>31</v>
      </c>
      <c r="AX142" s="13" t="s">
        <v>76</v>
      </c>
      <c r="AY142" s="253" t="s">
        <v>118</v>
      </c>
    </row>
    <row r="143" s="2" customFormat="1" ht="37.8" customHeight="1">
      <c r="A143" s="37"/>
      <c r="B143" s="38"/>
      <c r="C143" s="204" t="s">
        <v>333</v>
      </c>
      <c r="D143" s="204" t="s">
        <v>119</v>
      </c>
      <c r="E143" s="205" t="s">
        <v>334</v>
      </c>
      <c r="F143" s="206" t="s">
        <v>335</v>
      </c>
      <c r="G143" s="207" t="s">
        <v>231</v>
      </c>
      <c r="H143" s="208">
        <v>50</v>
      </c>
      <c r="I143" s="209"/>
      <c r="J143" s="210">
        <f>ROUND(I143*H143,2)</f>
        <v>0</v>
      </c>
      <c r="K143" s="206" t="s">
        <v>123</v>
      </c>
      <c r="L143" s="43"/>
      <c r="M143" s="211" t="s">
        <v>19</v>
      </c>
      <c r="N143" s="212" t="s">
        <v>40</v>
      </c>
      <c r="O143" s="83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5" t="s">
        <v>124</v>
      </c>
      <c r="AT143" s="215" t="s">
        <v>119</v>
      </c>
      <c r="AU143" s="215" t="s">
        <v>76</v>
      </c>
      <c r="AY143" s="16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76</v>
      </c>
      <c r="BK143" s="216">
        <f>ROUND(I143*H143,2)</f>
        <v>0</v>
      </c>
      <c r="BL143" s="16" t="s">
        <v>124</v>
      </c>
      <c r="BM143" s="215" t="s">
        <v>336</v>
      </c>
    </row>
    <row r="144" s="2" customFormat="1" ht="24.15" customHeight="1">
      <c r="A144" s="37"/>
      <c r="B144" s="38"/>
      <c r="C144" s="217" t="s">
        <v>337</v>
      </c>
      <c r="D144" s="217" t="s">
        <v>126</v>
      </c>
      <c r="E144" s="218" t="s">
        <v>338</v>
      </c>
      <c r="F144" s="219" t="s">
        <v>339</v>
      </c>
      <c r="G144" s="220" t="s">
        <v>328</v>
      </c>
      <c r="H144" s="221">
        <v>6.8200000000000003</v>
      </c>
      <c r="I144" s="222"/>
      <c r="J144" s="223">
        <f>ROUND(I144*H144,2)</f>
        <v>0</v>
      </c>
      <c r="K144" s="219" t="s">
        <v>123</v>
      </c>
      <c r="L144" s="224"/>
      <c r="M144" s="225" t="s">
        <v>19</v>
      </c>
      <c r="N144" s="226" t="s">
        <v>40</v>
      </c>
      <c r="O144" s="83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129</v>
      </c>
      <c r="AT144" s="215" t="s">
        <v>126</v>
      </c>
      <c r="AU144" s="215" t="s">
        <v>76</v>
      </c>
      <c r="AY144" s="16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76</v>
      </c>
      <c r="BK144" s="216">
        <f>ROUND(I144*H144,2)</f>
        <v>0</v>
      </c>
      <c r="BL144" s="16" t="s">
        <v>129</v>
      </c>
      <c r="BM144" s="215" t="s">
        <v>340</v>
      </c>
    </row>
    <row r="145" s="12" customFormat="1">
      <c r="A145" s="12"/>
      <c r="B145" s="232"/>
      <c r="C145" s="233"/>
      <c r="D145" s="227" t="s">
        <v>330</v>
      </c>
      <c r="E145" s="234" t="s">
        <v>19</v>
      </c>
      <c r="F145" s="235" t="s">
        <v>341</v>
      </c>
      <c r="G145" s="233"/>
      <c r="H145" s="236">
        <v>6.8200000000000003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2" t="s">
        <v>330</v>
      </c>
      <c r="AU145" s="242" t="s">
        <v>76</v>
      </c>
      <c r="AV145" s="12" t="s">
        <v>78</v>
      </c>
      <c r="AW145" s="12" t="s">
        <v>31</v>
      </c>
      <c r="AX145" s="12" t="s">
        <v>69</v>
      </c>
      <c r="AY145" s="242" t="s">
        <v>118</v>
      </c>
    </row>
    <row r="146" s="13" customFormat="1">
      <c r="A146" s="13"/>
      <c r="B146" s="243"/>
      <c r="C146" s="244"/>
      <c r="D146" s="227" t="s">
        <v>330</v>
      </c>
      <c r="E146" s="245" t="s">
        <v>19</v>
      </c>
      <c r="F146" s="246" t="s">
        <v>332</v>
      </c>
      <c r="G146" s="244"/>
      <c r="H146" s="247">
        <v>6.8200000000000003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330</v>
      </c>
      <c r="AU146" s="253" t="s">
        <v>76</v>
      </c>
      <c r="AV146" s="13" t="s">
        <v>117</v>
      </c>
      <c r="AW146" s="13" t="s">
        <v>31</v>
      </c>
      <c r="AX146" s="13" t="s">
        <v>76</v>
      </c>
      <c r="AY146" s="253" t="s">
        <v>118</v>
      </c>
    </row>
    <row r="147" s="2" customFormat="1" ht="24.15" customHeight="1">
      <c r="A147" s="37"/>
      <c r="B147" s="38"/>
      <c r="C147" s="204" t="s">
        <v>342</v>
      </c>
      <c r="D147" s="204" t="s">
        <v>119</v>
      </c>
      <c r="E147" s="205" t="s">
        <v>343</v>
      </c>
      <c r="F147" s="206" t="s">
        <v>344</v>
      </c>
      <c r="G147" s="207" t="s">
        <v>231</v>
      </c>
      <c r="H147" s="208">
        <v>11</v>
      </c>
      <c r="I147" s="209"/>
      <c r="J147" s="210">
        <f>ROUND(I147*H147,2)</f>
        <v>0</v>
      </c>
      <c r="K147" s="206" t="s">
        <v>123</v>
      </c>
      <c r="L147" s="43"/>
      <c r="M147" s="211" t="s">
        <v>19</v>
      </c>
      <c r="N147" s="212" t="s">
        <v>40</v>
      </c>
      <c r="O147" s="83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124</v>
      </c>
      <c r="AT147" s="215" t="s">
        <v>119</v>
      </c>
      <c r="AU147" s="215" t="s">
        <v>76</v>
      </c>
      <c r="AY147" s="16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76</v>
      </c>
      <c r="BK147" s="216">
        <f>ROUND(I147*H147,2)</f>
        <v>0</v>
      </c>
      <c r="BL147" s="16" t="s">
        <v>124</v>
      </c>
      <c r="BM147" s="215" t="s">
        <v>345</v>
      </c>
    </row>
    <row r="148" s="2" customFormat="1" ht="24.15" customHeight="1">
      <c r="A148" s="37"/>
      <c r="B148" s="38"/>
      <c r="C148" s="217" t="s">
        <v>346</v>
      </c>
      <c r="D148" s="217" t="s">
        <v>126</v>
      </c>
      <c r="E148" s="218" t="s">
        <v>347</v>
      </c>
      <c r="F148" s="219" t="s">
        <v>348</v>
      </c>
      <c r="G148" s="220" t="s">
        <v>122</v>
      </c>
      <c r="H148" s="221">
        <v>2</v>
      </c>
      <c r="I148" s="222"/>
      <c r="J148" s="223">
        <f>ROUND(I148*H148,2)</f>
        <v>0</v>
      </c>
      <c r="K148" s="219" t="s">
        <v>123</v>
      </c>
      <c r="L148" s="224"/>
      <c r="M148" s="225" t="s">
        <v>19</v>
      </c>
      <c r="N148" s="226" t="s">
        <v>40</v>
      </c>
      <c r="O148" s="83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5" t="s">
        <v>129</v>
      </c>
      <c r="AT148" s="215" t="s">
        <v>126</v>
      </c>
      <c r="AU148" s="215" t="s">
        <v>76</v>
      </c>
      <c r="AY148" s="16" t="s">
        <v>118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76</v>
      </c>
      <c r="BK148" s="216">
        <f>ROUND(I148*H148,2)</f>
        <v>0</v>
      </c>
      <c r="BL148" s="16" t="s">
        <v>129</v>
      </c>
      <c r="BM148" s="215" t="s">
        <v>349</v>
      </c>
    </row>
    <row r="149" s="2" customFormat="1" ht="24.15" customHeight="1">
      <c r="A149" s="37"/>
      <c r="B149" s="38"/>
      <c r="C149" s="217" t="s">
        <v>350</v>
      </c>
      <c r="D149" s="217" t="s">
        <v>126</v>
      </c>
      <c r="E149" s="218" t="s">
        <v>351</v>
      </c>
      <c r="F149" s="219" t="s">
        <v>352</v>
      </c>
      <c r="G149" s="220" t="s">
        <v>122</v>
      </c>
      <c r="H149" s="221">
        <v>2</v>
      </c>
      <c r="I149" s="222"/>
      <c r="J149" s="223">
        <f>ROUND(I149*H149,2)</f>
        <v>0</v>
      </c>
      <c r="K149" s="219" t="s">
        <v>123</v>
      </c>
      <c r="L149" s="224"/>
      <c r="M149" s="225" t="s">
        <v>19</v>
      </c>
      <c r="N149" s="226" t="s">
        <v>40</v>
      </c>
      <c r="O149" s="83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5" t="s">
        <v>129</v>
      </c>
      <c r="AT149" s="215" t="s">
        <v>126</v>
      </c>
      <c r="AU149" s="215" t="s">
        <v>76</v>
      </c>
      <c r="AY149" s="16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76</v>
      </c>
      <c r="BK149" s="216">
        <f>ROUND(I149*H149,2)</f>
        <v>0</v>
      </c>
      <c r="BL149" s="16" t="s">
        <v>129</v>
      </c>
      <c r="BM149" s="215" t="s">
        <v>353</v>
      </c>
    </row>
    <row r="150" s="2" customFormat="1" ht="24.15" customHeight="1">
      <c r="A150" s="37"/>
      <c r="B150" s="38"/>
      <c r="C150" s="204" t="s">
        <v>354</v>
      </c>
      <c r="D150" s="204" t="s">
        <v>119</v>
      </c>
      <c r="E150" s="205" t="s">
        <v>355</v>
      </c>
      <c r="F150" s="206" t="s">
        <v>356</v>
      </c>
      <c r="G150" s="207" t="s">
        <v>122</v>
      </c>
      <c r="H150" s="208">
        <v>4</v>
      </c>
      <c r="I150" s="209"/>
      <c r="J150" s="210">
        <f>ROUND(I150*H150,2)</f>
        <v>0</v>
      </c>
      <c r="K150" s="206" t="s">
        <v>123</v>
      </c>
      <c r="L150" s="43"/>
      <c r="M150" s="211" t="s">
        <v>19</v>
      </c>
      <c r="N150" s="212" t="s">
        <v>40</v>
      </c>
      <c r="O150" s="83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5" t="s">
        <v>124</v>
      </c>
      <c r="AT150" s="215" t="s">
        <v>119</v>
      </c>
      <c r="AU150" s="215" t="s">
        <v>76</v>
      </c>
      <c r="AY150" s="16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76</v>
      </c>
      <c r="BK150" s="216">
        <f>ROUND(I150*H150,2)</f>
        <v>0</v>
      </c>
      <c r="BL150" s="16" t="s">
        <v>124</v>
      </c>
      <c r="BM150" s="215" t="s">
        <v>357</v>
      </c>
    </row>
    <row r="151" s="2" customFormat="1" ht="24.15" customHeight="1">
      <c r="A151" s="37"/>
      <c r="B151" s="38"/>
      <c r="C151" s="217" t="s">
        <v>358</v>
      </c>
      <c r="D151" s="217" t="s">
        <v>126</v>
      </c>
      <c r="E151" s="218" t="s">
        <v>359</v>
      </c>
      <c r="F151" s="219" t="s">
        <v>360</v>
      </c>
      <c r="G151" s="220" t="s">
        <v>122</v>
      </c>
      <c r="H151" s="221">
        <v>2</v>
      </c>
      <c r="I151" s="222"/>
      <c r="J151" s="223">
        <f>ROUND(I151*H151,2)</f>
        <v>0</v>
      </c>
      <c r="K151" s="219" t="s">
        <v>123</v>
      </c>
      <c r="L151" s="224"/>
      <c r="M151" s="225" t="s">
        <v>19</v>
      </c>
      <c r="N151" s="226" t="s">
        <v>40</v>
      </c>
      <c r="O151" s="83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129</v>
      </c>
      <c r="AT151" s="215" t="s">
        <v>126</v>
      </c>
      <c r="AU151" s="215" t="s">
        <v>76</v>
      </c>
      <c r="AY151" s="16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76</v>
      </c>
      <c r="BK151" s="216">
        <f>ROUND(I151*H151,2)</f>
        <v>0</v>
      </c>
      <c r="BL151" s="16" t="s">
        <v>129</v>
      </c>
      <c r="BM151" s="215" t="s">
        <v>361</v>
      </c>
    </row>
    <row r="152" s="2" customFormat="1" ht="24.15" customHeight="1">
      <c r="A152" s="37"/>
      <c r="B152" s="38"/>
      <c r="C152" s="217" t="s">
        <v>362</v>
      </c>
      <c r="D152" s="217" t="s">
        <v>126</v>
      </c>
      <c r="E152" s="218" t="s">
        <v>363</v>
      </c>
      <c r="F152" s="219" t="s">
        <v>364</v>
      </c>
      <c r="G152" s="220" t="s">
        <v>122</v>
      </c>
      <c r="H152" s="221">
        <v>1</v>
      </c>
      <c r="I152" s="222"/>
      <c r="J152" s="223">
        <f>ROUND(I152*H152,2)</f>
        <v>0</v>
      </c>
      <c r="K152" s="219" t="s">
        <v>123</v>
      </c>
      <c r="L152" s="224"/>
      <c r="M152" s="225" t="s">
        <v>19</v>
      </c>
      <c r="N152" s="226" t="s">
        <v>40</v>
      </c>
      <c r="O152" s="83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5" t="s">
        <v>129</v>
      </c>
      <c r="AT152" s="215" t="s">
        <v>126</v>
      </c>
      <c r="AU152" s="215" t="s">
        <v>76</v>
      </c>
      <c r="AY152" s="16" t="s">
        <v>118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76</v>
      </c>
      <c r="BK152" s="216">
        <f>ROUND(I152*H152,2)</f>
        <v>0</v>
      </c>
      <c r="BL152" s="16" t="s">
        <v>129</v>
      </c>
      <c r="BM152" s="215" t="s">
        <v>365</v>
      </c>
    </row>
    <row r="153" s="2" customFormat="1" ht="24.15" customHeight="1">
      <c r="A153" s="37"/>
      <c r="B153" s="38"/>
      <c r="C153" s="217" t="s">
        <v>366</v>
      </c>
      <c r="D153" s="217" t="s">
        <v>126</v>
      </c>
      <c r="E153" s="218" t="s">
        <v>367</v>
      </c>
      <c r="F153" s="219" t="s">
        <v>368</v>
      </c>
      <c r="G153" s="220" t="s">
        <v>122</v>
      </c>
      <c r="H153" s="221">
        <v>6</v>
      </c>
      <c r="I153" s="222"/>
      <c r="J153" s="223">
        <f>ROUND(I153*H153,2)</f>
        <v>0</v>
      </c>
      <c r="K153" s="219" t="s">
        <v>123</v>
      </c>
      <c r="L153" s="224"/>
      <c r="M153" s="225" t="s">
        <v>19</v>
      </c>
      <c r="N153" s="226" t="s">
        <v>40</v>
      </c>
      <c r="O153" s="83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129</v>
      </c>
      <c r="AT153" s="215" t="s">
        <v>126</v>
      </c>
      <c r="AU153" s="215" t="s">
        <v>76</v>
      </c>
      <c r="AY153" s="16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76</v>
      </c>
      <c r="BK153" s="216">
        <f>ROUND(I153*H153,2)</f>
        <v>0</v>
      </c>
      <c r="BL153" s="16" t="s">
        <v>129</v>
      </c>
      <c r="BM153" s="215" t="s">
        <v>369</v>
      </c>
    </row>
    <row r="154" s="2" customFormat="1" ht="24.15" customHeight="1">
      <c r="A154" s="37"/>
      <c r="B154" s="38"/>
      <c r="C154" s="217" t="s">
        <v>370</v>
      </c>
      <c r="D154" s="217" t="s">
        <v>126</v>
      </c>
      <c r="E154" s="218" t="s">
        <v>371</v>
      </c>
      <c r="F154" s="219" t="s">
        <v>372</v>
      </c>
      <c r="G154" s="220" t="s">
        <v>122</v>
      </c>
      <c r="H154" s="221">
        <v>1</v>
      </c>
      <c r="I154" s="222"/>
      <c r="J154" s="223">
        <f>ROUND(I154*H154,2)</f>
        <v>0</v>
      </c>
      <c r="K154" s="219" t="s">
        <v>123</v>
      </c>
      <c r="L154" s="224"/>
      <c r="M154" s="225" t="s">
        <v>19</v>
      </c>
      <c r="N154" s="226" t="s">
        <v>40</v>
      </c>
      <c r="O154" s="83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129</v>
      </c>
      <c r="AT154" s="215" t="s">
        <v>126</v>
      </c>
      <c r="AU154" s="215" t="s">
        <v>76</v>
      </c>
      <c r="AY154" s="16" t="s">
        <v>118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76</v>
      </c>
      <c r="BK154" s="216">
        <f>ROUND(I154*H154,2)</f>
        <v>0</v>
      </c>
      <c r="BL154" s="16" t="s">
        <v>129</v>
      </c>
      <c r="BM154" s="215" t="s">
        <v>373</v>
      </c>
    </row>
    <row r="155" s="2" customFormat="1" ht="37.8" customHeight="1">
      <c r="A155" s="37"/>
      <c r="B155" s="38"/>
      <c r="C155" s="204" t="s">
        <v>374</v>
      </c>
      <c r="D155" s="204" t="s">
        <v>119</v>
      </c>
      <c r="E155" s="205" t="s">
        <v>375</v>
      </c>
      <c r="F155" s="206" t="s">
        <v>376</v>
      </c>
      <c r="G155" s="207" t="s">
        <v>122</v>
      </c>
      <c r="H155" s="208">
        <v>2</v>
      </c>
      <c r="I155" s="209"/>
      <c r="J155" s="210">
        <f>ROUND(I155*H155,2)</f>
        <v>0</v>
      </c>
      <c r="K155" s="206" t="s">
        <v>123</v>
      </c>
      <c r="L155" s="43"/>
      <c r="M155" s="211" t="s">
        <v>19</v>
      </c>
      <c r="N155" s="212" t="s">
        <v>40</v>
      </c>
      <c r="O155" s="83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5" t="s">
        <v>76</v>
      </c>
      <c r="AT155" s="215" t="s">
        <v>119</v>
      </c>
      <c r="AU155" s="215" t="s">
        <v>76</v>
      </c>
      <c r="AY155" s="16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76</v>
      </c>
      <c r="BK155" s="216">
        <f>ROUND(I155*H155,2)</f>
        <v>0</v>
      </c>
      <c r="BL155" s="16" t="s">
        <v>76</v>
      </c>
      <c r="BM155" s="215" t="s">
        <v>377</v>
      </c>
    </row>
    <row r="156" s="2" customFormat="1" ht="37.8" customHeight="1">
      <c r="A156" s="37"/>
      <c r="B156" s="38"/>
      <c r="C156" s="204" t="s">
        <v>378</v>
      </c>
      <c r="D156" s="204" t="s">
        <v>119</v>
      </c>
      <c r="E156" s="205" t="s">
        <v>379</v>
      </c>
      <c r="F156" s="206" t="s">
        <v>380</v>
      </c>
      <c r="G156" s="207" t="s">
        <v>122</v>
      </c>
      <c r="H156" s="208">
        <v>4</v>
      </c>
      <c r="I156" s="209"/>
      <c r="J156" s="210">
        <f>ROUND(I156*H156,2)</f>
        <v>0</v>
      </c>
      <c r="K156" s="206" t="s">
        <v>123</v>
      </c>
      <c r="L156" s="43"/>
      <c r="M156" s="211" t="s">
        <v>19</v>
      </c>
      <c r="N156" s="212" t="s">
        <v>40</v>
      </c>
      <c r="O156" s="83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76</v>
      </c>
      <c r="AT156" s="215" t="s">
        <v>119</v>
      </c>
      <c r="AU156" s="215" t="s">
        <v>76</v>
      </c>
      <c r="AY156" s="16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76</v>
      </c>
      <c r="BK156" s="216">
        <f>ROUND(I156*H156,2)</f>
        <v>0</v>
      </c>
      <c r="BL156" s="16" t="s">
        <v>76</v>
      </c>
      <c r="BM156" s="215" t="s">
        <v>381</v>
      </c>
    </row>
    <row r="157" s="2" customFormat="1" ht="24.15" customHeight="1">
      <c r="A157" s="37"/>
      <c r="B157" s="38"/>
      <c r="C157" s="204" t="s">
        <v>210</v>
      </c>
      <c r="D157" s="204" t="s">
        <v>119</v>
      </c>
      <c r="E157" s="205" t="s">
        <v>382</v>
      </c>
      <c r="F157" s="206" t="s">
        <v>383</v>
      </c>
      <c r="G157" s="207" t="s">
        <v>122</v>
      </c>
      <c r="H157" s="208">
        <v>3</v>
      </c>
      <c r="I157" s="209"/>
      <c r="J157" s="210">
        <f>ROUND(I157*H157,2)</f>
        <v>0</v>
      </c>
      <c r="K157" s="206" t="s">
        <v>123</v>
      </c>
      <c r="L157" s="43"/>
      <c r="M157" s="211" t="s">
        <v>19</v>
      </c>
      <c r="N157" s="212" t="s">
        <v>40</v>
      </c>
      <c r="O157" s="83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76</v>
      </c>
      <c r="AT157" s="215" t="s">
        <v>119</v>
      </c>
      <c r="AU157" s="215" t="s">
        <v>76</v>
      </c>
      <c r="AY157" s="16" t="s">
        <v>118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76</v>
      </c>
      <c r="BK157" s="216">
        <f>ROUND(I157*H157,2)</f>
        <v>0</v>
      </c>
      <c r="BL157" s="16" t="s">
        <v>76</v>
      </c>
      <c r="BM157" s="215" t="s">
        <v>384</v>
      </c>
    </row>
    <row r="158" s="2" customFormat="1" ht="24.15" customHeight="1">
      <c r="A158" s="37"/>
      <c r="B158" s="38"/>
      <c r="C158" s="204" t="s">
        <v>385</v>
      </c>
      <c r="D158" s="204" t="s">
        <v>119</v>
      </c>
      <c r="E158" s="205" t="s">
        <v>386</v>
      </c>
      <c r="F158" s="206" t="s">
        <v>387</v>
      </c>
      <c r="G158" s="207" t="s">
        <v>122</v>
      </c>
      <c r="H158" s="208">
        <v>1</v>
      </c>
      <c r="I158" s="209"/>
      <c r="J158" s="210">
        <f>ROUND(I158*H158,2)</f>
        <v>0</v>
      </c>
      <c r="K158" s="206" t="s">
        <v>123</v>
      </c>
      <c r="L158" s="43"/>
      <c r="M158" s="211" t="s">
        <v>19</v>
      </c>
      <c r="N158" s="212" t="s">
        <v>40</v>
      </c>
      <c r="O158" s="83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76</v>
      </c>
      <c r="AT158" s="215" t="s">
        <v>119</v>
      </c>
      <c r="AU158" s="215" t="s">
        <v>76</v>
      </c>
      <c r="AY158" s="16" t="s">
        <v>118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76</v>
      </c>
      <c r="BK158" s="216">
        <f>ROUND(I158*H158,2)</f>
        <v>0</v>
      </c>
      <c r="BL158" s="16" t="s">
        <v>76</v>
      </c>
      <c r="BM158" s="215" t="s">
        <v>388</v>
      </c>
    </row>
    <row r="159" s="2" customFormat="1" ht="24.15" customHeight="1">
      <c r="A159" s="37"/>
      <c r="B159" s="38"/>
      <c r="C159" s="217" t="s">
        <v>389</v>
      </c>
      <c r="D159" s="217" t="s">
        <v>126</v>
      </c>
      <c r="E159" s="218" t="s">
        <v>390</v>
      </c>
      <c r="F159" s="219" t="s">
        <v>391</v>
      </c>
      <c r="G159" s="220" t="s">
        <v>122</v>
      </c>
      <c r="H159" s="221">
        <v>6</v>
      </c>
      <c r="I159" s="222"/>
      <c r="J159" s="223">
        <f>ROUND(I159*H159,2)</f>
        <v>0</v>
      </c>
      <c r="K159" s="219" t="s">
        <v>123</v>
      </c>
      <c r="L159" s="224"/>
      <c r="M159" s="225" t="s">
        <v>19</v>
      </c>
      <c r="N159" s="226" t="s">
        <v>40</v>
      </c>
      <c r="O159" s="83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129</v>
      </c>
      <c r="AT159" s="215" t="s">
        <v>126</v>
      </c>
      <c r="AU159" s="215" t="s">
        <v>76</v>
      </c>
      <c r="AY159" s="16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76</v>
      </c>
      <c r="BK159" s="216">
        <f>ROUND(I159*H159,2)</f>
        <v>0</v>
      </c>
      <c r="BL159" s="16" t="s">
        <v>129</v>
      </c>
      <c r="BM159" s="215" t="s">
        <v>392</v>
      </c>
    </row>
    <row r="160" s="2" customFormat="1" ht="24.15" customHeight="1">
      <c r="A160" s="37"/>
      <c r="B160" s="38"/>
      <c r="C160" s="204" t="s">
        <v>393</v>
      </c>
      <c r="D160" s="204" t="s">
        <v>119</v>
      </c>
      <c r="E160" s="205" t="s">
        <v>394</v>
      </c>
      <c r="F160" s="206" t="s">
        <v>395</v>
      </c>
      <c r="G160" s="207" t="s">
        <v>122</v>
      </c>
      <c r="H160" s="208">
        <v>6</v>
      </c>
      <c r="I160" s="209"/>
      <c r="J160" s="210">
        <f>ROUND(I160*H160,2)</f>
        <v>0</v>
      </c>
      <c r="K160" s="206" t="s">
        <v>123</v>
      </c>
      <c r="L160" s="43"/>
      <c r="M160" s="211" t="s">
        <v>19</v>
      </c>
      <c r="N160" s="212" t="s">
        <v>40</v>
      </c>
      <c r="O160" s="83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76</v>
      </c>
      <c r="AT160" s="215" t="s">
        <v>119</v>
      </c>
      <c r="AU160" s="215" t="s">
        <v>76</v>
      </c>
      <c r="AY160" s="16" t="s">
        <v>118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76</v>
      </c>
      <c r="BK160" s="216">
        <f>ROUND(I160*H160,2)</f>
        <v>0</v>
      </c>
      <c r="BL160" s="16" t="s">
        <v>76</v>
      </c>
      <c r="BM160" s="215" t="s">
        <v>396</v>
      </c>
    </row>
    <row r="161" s="2" customFormat="1" ht="24.15" customHeight="1">
      <c r="A161" s="37"/>
      <c r="B161" s="38"/>
      <c r="C161" s="204" t="s">
        <v>397</v>
      </c>
      <c r="D161" s="204" t="s">
        <v>119</v>
      </c>
      <c r="E161" s="205" t="s">
        <v>398</v>
      </c>
      <c r="F161" s="206" t="s">
        <v>399</v>
      </c>
      <c r="G161" s="207" t="s">
        <v>122</v>
      </c>
      <c r="H161" s="208">
        <v>2</v>
      </c>
      <c r="I161" s="209"/>
      <c r="J161" s="210">
        <f>ROUND(I161*H161,2)</f>
        <v>0</v>
      </c>
      <c r="K161" s="206" t="s">
        <v>123</v>
      </c>
      <c r="L161" s="43"/>
      <c r="M161" s="211" t="s">
        <v>19</v>
      </c>
      <c r="N161" s="212" t="s">
        <v>40</v>
      </c>
      <c r="O161" s="83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5" t="s">
        <v>124</v>
      </c>
      <c r="AT161" s="215" t="s">
        <v>119</v>
      </c>
      <c r="AU161" s="215" t="s">
        <v>76</v>
      </c>
      <c r="AY161" s="16" t="s">
        <v>118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76</v>
      </c>
      <c r="BK161" s="216">
        <f>ROUND(I161*H161,2)</f>
        <v>0</v>
      </c>
      <c r="BL161" s="16" t="s">
        <v>124</v>
      </c>
      <c r="BM161" s="215" t="s">
        <v>400</v>
      </c>
    </row>
    <row r="162" s="2" customFormat="1" ht="37.8" customHeight="1">
      <c r="A162" s="37"/>
      <c r="B162" s="38"/>
      <c r="C162" s="204" t="s">
        <v>401</v>
      </c>
      <c r="D162" s="204" t="s">
        <v>119</v>
      </c>
      <c r="E162" s="205" t="s">
        <v>402</v>
      </c>
      <c r="F162" s="206" t="s">
        <v>403</v>
      </c>
      <c r="G162" s="207" t="s">
        <v>122</v>
      </c>
      <c r="H162" s="208">
        <v>7</v>
      </c>
      <c r="I162" s="209"/>
      <c r="J162" s="210">
        <f>ROUND(I162*H162,2)</f>
        <v>0</v>
      </c>
      <c r="K162" s="206" t="s">
        <v>123</v>
      </c>
      <c r="L162" s="43"/>
      <c r="M162" s="254" t="s">
        <v>19</v>
      </c>
      <c r="N162" s="255" t="s">
        <v>40</v>
      </c>
      <c r="O162" s="256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124</v>
      </c>
      <c r="AT162" s="215" t="s">
        <v>119</v>
      </c>
      <c r="AU162" s="215" t="s">
        <v>76</v>
      </c>
      <c r="AY162" s="16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76</v>
      </c>
      <c r="BK162" s="216">
        <f>ROUND(I162*H162,2)</f>
        <v>0</v>
      </c>
      <c r="BL162" s="16" t="s">
        <v>124</v>
      </c>
      <c r="BM162" s="215" t="s">
        <v>404</v>
      </c>
    </row>
    <row r="163" s="2" customFormat="1" ht="6.96" customHeight="1">
      <c r="A163" s="37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lZeVlrctdpXFDhzI5HkVGbrB9ojnYa5Hdrk4O0+uhBnkmkh2cK6WAbscuyEIbRWAe8nuC4p8eNR8YF8m73qi3Q==" hashValue="QvcUCHY8PltriOVOa4z3nEE1M68a4Z/2VM1MXhbUw8n/MfS/2ABA3Aa9493wmx+53zUnzg6YY1xwfWKheL0z0w==" algorithmName="SHA-512" password="CC35"/>
  <autoFilter ref="C85:K1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přejezdu P 7192 v km 43,577 trati Přerov – Brno hl.n.</v>
      </c>
      <c r="F7" s="141"/>
      <c r="G7" s="141"/>
      <c r="H7" s="141"/>
      <c r="L7" s="19"/>
    </row>
    <row r="8" s="1" customFormat="1" ht="12" customHeight="1">
      <c r="B8" s="19"/>
      <c r="D8" s="141" t="s">
        <v>93</v>
      </c>
      <c r="L8" s="19"/>
    </row>
    <row r="9" s="2" customFormat="1" ht="16.5" customHeight="1">
      <c r="A9" s="37"/>
      <c r="B9" s="43"/>
      <c r="C9" s="37"/>
      <c r="D9" s="37"/>
      <c r="E9" s="142" t="s">
        <v>94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405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4. 9. 2020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ROUND((SUM(BE85:BE127)),  2)</f>
        <v>0</v>
      </c>
      <c r="G35" s="37"/>
      <c r="H35" s="37"/>
      <c r="I35" s="156">
        <v>0.20999999999999999</v>
      </c>
      <c r="J35" s="155">
        <f>ROUND(((SUM(BE85:BE127))*I35),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ROUND((SUM(BF85:BF127)),  2)</f>
        <v>0</v>
      </c>
      <c r="G36" s="37"/>
      <c r="H36" s="37"/>
      <c r="I36" s="156">
        <v>0.14999999999999999</v>
      </c>
      <c r="J36" s="155">
        <f>ROUND(((SUM(BF85:BF127))*I36),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ROUND((SUM(BG85:BG127)),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ROUND((SUM(BH85:BH127)),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ROUND((SUM(BI85:BI127)),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přejezdu P 7192 v km 43,577 trati Přerov – Brno hl.n.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Venkovní prvky - stavební část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4. 9. 2020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98</v>
      </c>
      <c r="D61" s="170"/>
      <c r="E61" s="170"/>
      <c r="F61" s="170"/>
      <c r="G61" s="170"/>
      <c r="H61" s="170"/>
      <c r="I61" s="170"/>
      <c r="J61" s="171" t="s">
        <v>99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Oprava PZS na přejezdu P 7192 v km 43,577 trati Přerov – Brno hl.n.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93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94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Venkovní prvky - stavební část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4. 9. 2020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 xml:space="preserve"> </v>
      </c>
      <c r="G81" s="39"/>
      <c r="H81" s="39"/>
      <c r="I81" s="31" t="s">
        <v>30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28</v>
      </c>
      <c r="D82" s="39"/>
      <c r="E82" s="39"/>
      <c r="F82" s="26" t="str">
        <f>IF(E20="","",E20)</f>
        <v>Vyplň údaj</v>
      </c>
      <c r="G82" s="39"/>
      <c r="H82" s="39"/>
      <c r="I82" s="31" t="s">
        <v>32</v>
      </c>
      <c r="J82" s="35" t="str">
        <f>E26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0" customFormat="1" ht="29.28" customHeight="1">
      <c r="A84" s="179"/>
      <c r="B84" s="180"/>
      <c r="C84" s="181" t="s">
        <v>103</v>
      </c>
      <c r="D84" s="182" t="s">
        <v>54</v>
      </c>
      <c r="E84" s="182" t="s">
        <v>50</v>
      </c>
      <c r="F84" s="182" t="s">
        <v>51</v>
      </c>
      <c r="G84" s="182" t="s">
        <v>104</v>
      </c>
      <c r="H84" s="182" t="s">
        <v>105</v>
      </c>
      <c r="I84" s="182" t="s">
        <v>106</v>
      </c>
      <c r="J84" s="182" t="s">
        <v>99</v>
      </c>
      <c r="K84" s="183" t="s">
        <v>107</v>
      </c>
      <c r="L84" s="184"/>
      <c r="M84" s="91" t="s">
        <v>19</v>
      </c>
      <c r="N84" s="92" t="s">
        <v>39</v>
      </c>
      <c r="O84" s="92" t="s">
        <v>108</v>
      </c>
      <c r="P84" s="92" t="s">
        <v>109</v>
      </c>
      <c r="Q84" s="92" t="s">
        <v>110</v>
      </c>
      <c r="R84" s="92" t="s">
        <v>111</v>
      </c>
      <c r="S84" s="92" t="s">
        <v>112</v>
      </c>
      <c r="T84" s="93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37"/>
      <c r="B85" s="38"/>
      <c r="C85" s="98" t="s">
        <v>114</v>
      </c>
      <c r="D85" s="39"/>
      <c r="E85" s="39"/>
      <c r="F85" s="39"/>
      <c r="G85" s="39"/>
      <c r="H85" s="39"/>
      <c r="I85" s="39"/>
      <c r="J85" s="185">
        <f>BK85</f>
        <v>0</v>
      </c>
      <c r="K85" s="39"/>
      <c r="L85" s="43"/>
      <c r="M85" s="94"/>
      <c r="N85" s="186"/>
      <c r="O85" s="95"/>
      <c r="P85" s="187">
        <f>SUM(P86:P127)</f>
        <v>0</v>
      </c>
      <c r="Q85" s="95"/>
      <c r="R85" s="187">
        <f>SUM(R86:R127)</f>
        <v>38.338314000000004</v>
      </c>
      <c r="S85" s="95"/>
      <c r="T85" s="188">
        <f>SUM(T86:T127)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68</v>
      </c>
      <c r="AU85" s="16" t="s">
        <v>100</v>
      </c>
      <c r="BK85" s="189">
        <f>SUM(BK86:BK127)</f>
        <v>0</v>
      </c>
    </row>
    <row r="86" s="2" customFormat="1" ht="14.4" customHeight="1">
      <c r="A86" s="37"/>
      <c r="B86" s="38"/>
      <c r="C86" s="217" t="s">
        <v>76</v>
      </c>
      <c r="D86" s="217" t="s">
        <v>126</v>
      </c>
      <c r="E86" s="218" t="s">
        <v>406</v>
      </c>
      <c r="F86" s="219" t="s">
        <v>407</v>
      </c>
      <c r="G86" s="220" t="s">
        <v>408</v>
      </c>
      <c r="H86" s="221">
        <v>7.9199999999999999</v>
      </c>
      <c r="I86" s="222"/>
      <c r="J86" s="223">
        <f>ROUND(I86*H86,2)</f>
        <v>0</v>
      </c>
      <c r="K86" s="219" t="s">
        <v>409</v>
      </c>
      <c r="L86" s="224"/>
      <c r="M86" s="225" t="s">
        <v>19</v>
      </c>
      <c r="N86" s="226" t="s">
        <v>40</v>
      </c>
      <c r="O86" s="83"/>
      <c r="P86" s="213">
        <f>O86*H86</f>
        <v>0</v>
      </c>
      <c r="Q86" s="213">
        <v>1</v>
      </c>
      <c r="R86" s="213">
        <f>Q86*H86</f>
        <v>7.9199999999999999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150</v>
      </c>
      <c r="AT86" s="215" t="s">
        <v>126</v>
      </c>
      <c r="AU86" s="215" t="s">
        <v>69</v>
      </c>
      <c r="AY86" s="16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76</v>
      </c>
      <c r="BK86" s="216">
        <f>ROUND(I86*H86,2)</f>
        <v>0</v>
      </c>
      <c r="BL86" s="16" t="s">
        <v>117</v>
      </c>
      <c r="BM86" s="215" t="s">
        <v>410</v>
      </c>
    </row>
    <row r="87" s="2" customFormat="1">
      <c r="A87" s="37"/>
      <c r="B87" s="38"/>
      <c r="C87" s="39"/>
      <c r="D87" s="227" t="s">
        <v>154</v>
      </c>
      <c r="E87" s="39"/>
      <c r="F87" s="228" t="s">
        <v>411</v>
      </c>
      <c r="G87" s="39"/>
      <c r="H87" s="39"/>
      <c r="I87" s="229"/>
      <c r="J87" s="39"/>
      <c r="K87" s="39"/>
      <c r="L87" s="43"/>
      <c r="M87" s="230"/>
      <c r="N87" s="23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154</v>
      </c>
      <c r="AU87" s="16" t="s">
        <v>69</v>
      </c>
    </row>
    <row r="88" s="12" customFormat="1">
      <c r="A88" s="12"/>
      <c r="B88" s="232"/>
      <c r="C88" s="233"/>
      <c r="D88" s="227" t="s">
        <v>330</v>
      </c>
      <c r="E88" s="234" t="s">
        <v>19</v>
      </c>
      <c r="F88" s="235" t="s">
        <v>412</v>
      </c>
      <c r="G88" s="233"/>
      <c r="H88" s="236">
        <v>7.9199999999999999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2" t="s">
        <v>330</v>
      </c>
      <c r="AU88" s="242" t="s">
        <v>69</v>
      </c>
      <c r="AV88" s="12" t="s">
        <v>78</v>
      </c>
      <c r="AW88" s="12" t="s">
        <v>31</v>
      </c>
      <c r="AX88" s="12" t="s">
        <v>69</v>
      </c>
      <c r="AY88" s="242" t="s">
        <v>118</v>
      </c>
    </row>
    <row r="89" s="13" customFormat="1">
      <c r="A89" s="13"/>
      <c r="B89" s="243"/>
      <c r="C89" s="244"/>
      <c r="D89" s="227" t="s">
        <v>330</v>
      </c>
      <c r="E89" s="245" t="s">
        <v>19</v>
      </c>
      <c r="F89" s="246" t="s">
        <v>332</v>
      </c>
      <c r="G89" s="244"/>
      <c r="H89" s="247">
        <v>7.9199999999999999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3" t="s">
        <v>330</v>
      </c>
      <c r="AU89" s="253" t="s">
        <v>69</v>
      </c>
      <c r="AV89" s="13" t="s">
        <v>117</v>
      </c>
      <c r="AW89" s="13" t="s">
        <v>31</v>
      </c>
      <c r="AX89" s="13" t="s">
        <v>76</v>
      </c>
      <c r="AY89" s="253" t="s">
        <v>118</v>
      </c>
    </row>
    <row r="90" s="2" customFormat="1" ht="37.8" customHeight="1">
      <c r="A90" s="37"/>
      <c r="B90" s="38"/>
      <c r="C90" s="204" t="s">
        <v>78</v>
      </c>
      <c r="D90" s="204" t="s">
        <v>119</v>
      </c>
      <c r="E90" s="205" t="s">
        <v>413</v>
      </c>
      <c r="F90" s="206" t="s">
        <v>414</v>
      </c>
      <c r="G90" s="207" t="s">
        <v>408</v>
      </c>
      <c r="H90" s="208">
        <v>7.9199999999999999</v>
      </c>
      <c r="I90" s="209"/>
      <c r="J90" s="210">
        <f>ROUND(I90*H90,2)</f>
        <v>0</v>
      </c>
      <c r="K90" s="206" t="s">
        <v>19</v>
      </c>
      <c r="L90" s="43"/>
      <c r="M90" s="211" t="s">
        <v>19</v>
      </c>
      <c r="N90" s="212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124</v>
      </c>
      <c r="AT90" s="215" t="s">
        <v>119</v>
      </c>
      <c r="AU90" s="215" t="s">
        <v>69</v>
      </c>
      <c r="AY90" s="16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124</v>
      </c>
      <c r="BM90" s="215" t="s">
        <v>415</v>
      </c>
    </row>
    <row r="91" s="2" customFormat="1" ht="14.4" customHeight="1">
      <c r="A91" s="37"/>
      <c r="B91" s="38"/>
      <c r="C91" s="204" t="s">
        <v>131</v>
      </c>
      <c r="D91" s="204" t="s">
        <v>119</v>
      </c>
      <c r="E91" s="205" t="s">
        <v>416</v>
      </c>
      <c r="F91" s="206" t="s">
        <v>417</v>
      </c>
      <c r="G91" s="207" t="s">
        <v>418</v>
      </c>
      <c r="H91" s="208">
        <v>4.2000000000000002</v>
      </c>
      <c r="I91" s="209"/>
      <c r="J91" s="210">
        <f>ROUND(I91*H91,2)</f>
        <v>0</v>
      </c>
      <c r="K91" s="206" t="s">
        <v>409</v>
      </c>
      <c r="L91" s="43"/>
      <c r="M91" s="211" t="s">
        <v>19</v>
      </c>
      <c r="N91" s="212" t="s">
        <v>40</v>
      </c>
      <c r="O91" s="83"/>
      <c r="P91" s="213">
        <f>O91*H91</f>
        <v>0</v>
      </c>
      <c r="Q91" s="213">
        <v>2.1600000000000001</v>
      </c>
      <c r="R91" s="213">
        <f>Q91*H91</f>
        <v>9.072000000000001</v>
      </c>
      <c r="S91" s="213">
        <v>0</v>
      </c>
      <c r="T91" s="21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5" t="s">
        <v>117</v>
      </c>
      <c r="AT91" s="215" t="s">
        <v>119</v>
      </c>
      <c r="AU91" s="215" t="s">
        <v>69</v>
      </c>
      <c r="AY91" s="16" t="s">
        <v>118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76</v>
      </c>
      <c r="BK91" s="216">
        <f>ROUND(I91*H91,2)</f>
        <v>0</v>
      </c>
      <c r="BL91" s="16" t="s">
        <v>117</v>
      </c>
      <c r="BM91" s="215" t="s">
        <v>419</v>
      </c>
    </row>
    <row r="92" s="2" customFormat="1">
      <c r="A92" s="37"/>
      <c r="B92" s="38"/>
      <c r="C92" s="39"/>
      <c r="D92" s="227" t="s">
        <v>420</v>
      </c>
      <c r="E92" s="39"/>
      <c r="F92" s="228" t="s">
        <v>421</v>
      </c>
      <c r="G92" s="39"/>
      <c r="H92" s="39"/>
      <c r="I92" s="229"/>
      <c r="J92" s="39"/>
      <c r="K92" s="39"/>
      <c r="L92" s="43"/>
      <c r="M92" s="230"/>
      <c r="N92" s="23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420</v>
      </c>
      <c r="AU92" s="16" t="s">
        <v>69</v>
      </c>
    </row>
    <row r="93" s="12" customFormat="1">
      <c r="A93" s="12"/>
      <c r="B93" s="232"/>
      <c r="C93" s="233"/>
      <c r="D93" s="227" t="s">
        <v>330</v>
      </c>
      <c r="E93" s="234" t="s">
        <v>19</v>
      </c>
      <c r="F93" s="235" t="s">
        <v>422</v>
      </c>
      <c r="G93" s="233"/>
      <c r="H93" s="236">
        <v>4.2000000000000002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42" t="s">
        <v>330</v>
      </c>
      <c r="AU93" s="242" t="s">
        <v>69</v>
      </c>
      <c r="AV93" s="12" t="s">
        <v>78</v>
      </c>
      <c r="AW93" s="12" t="s">
        <v>31</v>
      </c>
      <c r="AX93" s="12" t="s">
        <v>69</v>
      </c>
      <c r="AY93" s="242" t="s">
        <v>118</v>
      </c>
    </row>
    <row r="94" s="13" customFormat="1">
      <c r="A94" s="13"/>
      <c r="B94" s="243"/>
      <c r="C94" s="244"/>
      <c r="D94" s="227" t="s">
        <v>330</v>
      </c>
      <c r="E94" s="245" t="s">
        <v>19</v>
      </c>
      <c r="F94" s="246" t="s">
        <v>332</v>
      </c>
      <c r="G94" s="244"/>
      <c r="H94" s="247">
        <v>4.2000000000000002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3" t="s">
        <v>330</v>
      </c>
      <c r="AU94" s="253" t="s">
        <v>69</v>
      </c>
      <c r="AV94" s="13" t="s">
        <v>117</v>
      </c>
      <c r="AW94" s="13" t="s">
        <v>31</v>
      </c>
      <c r="AX94" s="13" t="s">
        <v>76</v>
      </c>
      <c r="AY94" s="253" t="s">
        <v>118</v>
      </c>
    </row>
    <row r="95" s="2" customFormat="1" ht="14.4" customHeight="1">
      <c r="A95" s="37"/>
      <c r="B95" s="38"/>
      <c r="C95" s="217" t="s">
        <v>117</v>
      </c>
      <c r="D95" s="217" t="s">
        <v>126</v>
      </c>
      <c r="E95" s="218" t="s">
        <v>423</v>
      </c>
      <c r="F95" s="219" t="s">
        <v>424</v>
      </c>
      <c r="G95" s="220" t="s">
        <v>122</v>
      </c>
      <c r="H95" s="221">
        <v>3</v>
      </c>
      <c r="I95" s="222"/>
      <c r="J95" s="223">
        <f>ROUND(I95*H95,2)</f>
        <v>0</v>
      </c>
      <c r="K95" s="219" t="s">
        <v>409</v>
      </c>
      <c r="L95" s="224"/>
      <c r="M95" s="225" t="s">
        <v>19</v>
      </c>
      <c r="N95" s="226" t="s">
        <v>40</v>
      </c>
      <c r="O95" s="83"/>
      <c r="P95" s="213">
        <f>O95*H95</f>
        <v>0</v>
      </c>
      <c r="Q95" s="213">
        <v>0.75</v>
      </c>
      <c r="R95" s="213">
        <f>Q95*H95</f>
        <v>2.25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150</v>
      </c>
      <c r="AT95" s="215" t="s">
        <v>126</v>
      </c>
      <c r="AU95" s="215" t="s">
        <v>69</v>
      </c>
      <c r="AY95" s="16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117</v>
      </c>
      <c r="BM95" s="215" t="s">
        <v>425</v>
      </c>
    </row>
    <row r="96" s="2" customFormat="1" ht="37.8" customHeight="1">
      <c r="A96" s="37"/>
      <c r="B96" s="38"/>
      <c r="C96" s="204" t="s">
        <v>138</v>
      </c>
      <c r="D96" s="204" t="s">
        <v>119</v>
      </c>
      <c r="E96" s="205" t="s">
        <v>426</v>
      </c>
      <c r="F96" s="206" t="s">
        <v>427</v>
      </c>
      <c r="G96" s="207" t="s">
        <v>408</v>
      </c>
      <c r="H96" s="208">
        <v>5.5999999999999996</v>
      </c>
      <c r="I96" s="209"/>
      <c r="J96" s="210">
        <f>ROUND(I96*H96,2)</f>
        <v>0</v>
      </c>
      <c r="K96" s="206" t="s">
        <v>19</v>
      </c>
      <c r="L96" s="43"/>
      <c r="M96" s="211" t="s">
        <v>19</v>
      </c>
      <c r="N96" s="212" t="s">
        <v>40</v>
      </c>
      <c r="O96" s="83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5" t="s">
        <v>124</v>
      </c>
      <c r="AT96" s="215" t="s">
        <v>119</v>
      </c>
      <c r="AU96" s="215" t="s">
        <v>69</v>
      </c>
      <c r="AY96" s="16" t="s">
        <v>118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76</v>
      </c>
      <c r="BK96" s="216">
        <f>ROUND(I96*H96,2)</f>
        <v>0</v>
      </c>
      <c r="BL96" s="16" t="s">
        <v>124</v>
      </c>
      <c r="BM96" s="215" t="s">
        <v>428</v>
      </c>
    </row>
    <row r="97" s="12" customFormat="1">
      <c r="A97" s="12"/>
      <c r="B97" s="232"/>
      <c r="C97" s="233"/>
      <c r="D97" s="227" t="s">
        <v>330</v>
      </c>
      <c r="E97" s="234" t="s">
        <v>19</v>
      </c>
      <c r="F97" s="235" t="s">
        <v>429</v>
      </c>
      <c r="G97" s="233"/>
      <c r="H97" s="236">
        <v>2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42" t="s">
        <v>330</v>
      </c>
      <c r="AU97" s="242" t="s">
        <v>69</v>
      </c>
      <c r="AV97" s="12" t="s">
        <v>78</v>
      </c>
      <c r="AW97" s="12" t="s">
        <v>31</v>
      </c>
      <c r="AX97" s="12" t="s">
        <v>69</v>
      </c>
      <c r="AY97" s="242" t="s">
        <v>118</v>
      </c>
    </row>
    <row r="98" s="12" customFormat="1">
      <c r="A98" s="12"/>
      <c r="B98" s="232"/>
      <c r="C98" s="233"/>
      <c r="D98" s="227" t="s">
        <v>330</v>
      </c>
      <c r="E98" s="234" t="s">
        <v>19</v>
      </c>
      <c r="F98" s="235" t="s">
        <v>430</v>
      </c>
      <c r="G98" s="233"/>
      <c r="H98" s="236">
        <v>2.6000000000000001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42" t="s">
        <v>330</v>
      </c>
      <c r="AU98" s="242" t="s">
        <v>69</v>
      </c>
      <c r="AV98" s="12" t="s">
        <v>78</v>
      </c>
      <c r="AW98" s="12" t="s">
        <v>31</v>
      </c>
      <c r="AX98" s="12" t="s">
        <v>69</v>
      </c>
      <c r="AY98" s="242" t="s">
        <v>118</v>
      </c>
    </row>
    <row r="99" s="12" customFormat="1">
      <c r="A99" s="12"/>
      <c r="B99" s="232"/>
      <c r="C99" s="233"/>
      <c r="D99" s="227" t="s">
        <v>330</v>
      </c>
      <c r="E99" s="234" t="s">
        <v>19</v>
      </c>
      <c r="F99" s="235" t="s">
        <v>431</v>
      </c>
      <c r="G99" s="233"/>
      <c r="H99" s="236">
        <v>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42" t="s">
        <v>330</v>
      </c>
      <c r="AU99" s="242" t="s">
        <v>69</v>
      </c>
      <c r="AV99" s="12" t="s">
        <v>78</v>
      </c>
      <c r="AW99" s="12" t="s">
        <v>31</v>
      </c>
      <c r="AX99" s="12" t="s">
        <v>69</v>
      </c>
      <c r="AY99" s="242" t="s">
        <v>118</v>
      </c>
    </row>
    <row r="100" s="13" customFormat="1">
      <c r="A100" s="13"/>
      <c r="B100" s="243"/>
      <c r="C100" s="244"/>
      <c r="D100" s="227" t="s">
        <v>330</v>
      </c>
      <c r="E100" s="245" t="s">
        <v>19</v>
      </c>
      <c r="F100" s="246" t="s">
        <v>332</v>
      </c>
      <c r="G100" s="244"/>
      <c r="H100" s="247">
        <v>5.5999999999999996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3" t="s">
        <v>330</v>
      </c>
      <c r="AU100" s="253" t="s">
        <v>69</v>
      </c>
      <c r="AV100" s="13" t="s">
        <v>117</v>
      </c>
      <c r="AW100" s="13" t="s">
        <v>31</v>
      </c>
      <c r="AX100" s="13" t="s">
        <v>76</v>
      </c>
      <c r="AY100" s="253" t="s">
        <v>118</v>
      </c>
    </row>
    <row r="101" s="2" customFormat="1" ht="14.4" customHeight="1">
      <c r="A101" s="37"/>
      <c r="B101" s="38"/>
      <c r="C101" s="204" t="s">
        <v>142</v>
      </c>
      <c r="D101" s="204" t="s">
        <v>119</v>
      </c>
      <c r="E101" s="205" t="s">
        <v>432</v>
      </c>
      <c r="F101" s="206" t="s">
        <v>433</v>
      </c>
      <c r="G101" s="207" t="s">
        <v>122</v>
      </c>
      <c r="H101" s="208">
        <v>3</v>
      </c>
      <c r="I101" s="209"/>
      <c r="J101" s="210">
        <f>ROUND(I101*H101,2)</f>
        <v>0</v>
      </c>
      <c r="K101" s="206" t="s">
        <v>409</v>
      </c>
      <c r="L101" s="43"/>
      <c r="M101" s="211" t="s">
        <v>19</v>
      </c>
      <c r="N101" s="212" t="s">
        <v>40</v>
      </c>
      <c r="O101" s="83"/>
      <c r="P101" s="213">
        <f>O101*H101</f>
        <v>0</v>
      </c>
      <c r="Q101" s="213">
        <v>0.119838</v>
      </c>
      <c r="R101" s="213">
        <f>Q101*H101</f>
        <v>0.359514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117</v>
      </c>
      <c r="AT101" s="215" t="s">
        <v>119</v>
      </c>
      <c r="AU101" s="215" t="s">
        <v>69</v>
      </c>
      <c r="AY101" s="16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117</v>
      </c>
      <c r="BM101" s="215" t="s">
        <v>434</v>
      </c>
    </row>
    <row r="102" s="2" customFormat="1">
      <c r="A102" s="37"/>
      <c r="B102" s="38"/>
      <c r="C102" s="39"/>
      <c r="D102" s="227" t="s">
        <v>420</v>
      </c>
      <c r="E102" s="39"/>
      <c r="F102" s="228" t="s">
        <v>435</v>
      </c>
      <c r="G102" s="39"/>
      <c r="H102" s="39"/>
      <c r="I102" s="229"/>
      <c r="J102" s="39"/>
      <c r="K102" s="39"/>
      <c r="L102" s="43"/>
      <c r="M102" s="230"/>
      <c r="N102" s="23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420</v>
      </c>
      <c r="AU102" s="16" t="s">
        <v>69</v>
      </c>
    </row>
    <row r="103" s="2" customFormat="1">
      <c r="A103" s="37"/>
      <c r="B103" s="38"/>
      <c r="C103" s="39"/>
      <c r="D103" s="227" t="s">
        <v>154</v>
      </c>
      <c r="E103" s="39"/>
      <c r="F103" s="228" t="s">
        <v>436</v>
      </c>
      <c r="G103" s="39"/>
      <c r="H103" s="39"/>
      <c r="I103" s="229"/>
      <c r="J103" s="39"/>
      <c r="K103" s="39"/>
      <c r="L103" s="43"/>
      <c r="M103" s="230"/>
      <c r="N103" s="23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154</v>
      </c>
      <c r="AU103" s="16" t="s">
        <v>69</v>
      </c>
    </row>
    <row r="104" s="2" customFormat="1" ht="49.05" customHeight="1">
      <c r="A104" s="37"/>
      <c r="B104" s="38"/>
      <c r="C104" s="204" t="s">
        <v>146</v>
      </c>
      <c r="D104" s="204" t="s">
        <v>119</v>
      </c>
      <c r="E104" s="205" t="s">
        <v>437</v>
      </c>
      <c r="F104" s="206" t="s">
        <v>438</v>
      </c>
      <c r="G104" s="207" t="s">
        <v>408</v>
      </c>
      <c r="H104" s="208">
        <v>2</v>
      </c>
      <c r="I104" s="209"/>
      <c r="J104" s="210">
        <f>ROUND(I104*H104,2)</f>
        <v>0</v>
      </c>
      <c r="K104" s="206" t="s">
        <v>19</v>
      </c>
      <c r="L104" s="43"/>
      <c r="M104" s="211" t="s">
        <v>19</v>
      </c>
      <c r="N104" s="212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124</v>
      </c>
      <c r="AT104" s="215" t="s">
        <v>119</v>
      </c>
      <c r="AU104" s="215" t="s">
        <v>69</v>
      </c>
      <c r="AY104" s="16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124</v>
      </c>
      <c r="BM104" s="215" t="s">
        <v>439</v>
      </c>
    </row>
    <row r="105" s="2" customFormat="1">
      <c r="A105" s="37"/>
      <c r="B105" s="38"/>
      <c r="C105" s="39"/>
      <c r="D105" s="227" t="s">
        <v>154</v>
      </c>
      <c r="E105" s="39"/>
      <c r="F105" s="228" t="s">
        <v>440</v>
      </c>
      <c r="G105" s="39"/>
      <c r="H105" s="39"/>
      <c r="I105" s="229"/>
      <c r="J105" s="39"/>
      <c r="K105" s="39"/>
      <c r="L105" s="43"/>
      <c r="M105" s="230"/>
      <c r="N105" s="23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154</v>
      </c>
      <c r="AU105" s="16" t="s">
        <v>69</v>
      </c>
    </row>
    <row r="106" s="2" customFormat="1" ht="24.15" customHeight="1">
      <c r="A106" s="37"/>
      <c r="B106" s="38"/>
      <c r="C106" s="204" t="s">
        <v>150</v>
      </c>
      <c r="D106" s="204" t="s">
        <v>119</v>
      </c>
      <c r="E106" s="205" t="s">
        <v>441</v>
      </c>
      <c r="F106" s="206" t="s">
        <v>442</v>
      </c>
      <c r="G106" s="207" t="s">
        <v>418</v>
      </c>
      <c r="H106" s="208">
        <v>57.200000000000003</v>
      </c>
      <c r="I106" s="209"/>
      <c r="J106" s="210">
        <f>ROUND(I106*H106,2)</f>
        <v>0</v>
      </c>
      <c r="K106" s="206" t="s">
        <v>443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117</v>
      </c>
      <c r="AT106" s="215" t="s">
        <v>119</v>
      </c>
      <c r="AU106" s="215" t="s">
        <v>69</v>
      </c>
      <c r="AY106" s="16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117</v>
      </c>
      <c r="BM106" s="215" t="s">
        <v>444</v>
      </c>
    </row>
    <row r="107" s="12" customFormat="1">
      <c r="A107" s="12"/>
      <c r="B107" s="232"/>
      <c r="C107" s="233"/>
      <c r="D107" s="227" t="s">
        <v>330</v>
      </c>
      <c r="E107" s="234" t="s">
        <v>19</v>
      </c>
      <c r="F107" s="235" t="s">
        <v>445</v>
      </c>
      <c r="G107" s="233"/>
      <c r="H107" s="236">
        <v>35.200000000000003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42" t="s">
        <v>330</v>
      </c>
      <c r="AU107" s="242" t="s">
        <v>69</v>
      </c>
      <c r="AV107" s="12" t="s">
        <v>78</v>
      </c>
      <c r="AW107" s="12" t="s">
        <v>31</v>
      </c>
      <c r="AX107" s="12" t="s">
        <v>69</v>
      </c>
      <c r="AY107" s="242" t="s">
        <v>118</v>
      </c>
    </row>
    <row r="108" s="12" customFormat="1">
      <c r="A108" s="12"/>
      <c r="B108" s="232"/>
      <c r="C108" s="233"/>
      <c r="D108" s="227" t="s">
        <v>330</v>
      </c>
      <c r="E108" s="234" t="s">
        <v>19</v>
      </c>
      <c r="F108" s="235" t="s">
        <v>446</v>
      </c>
      <c r="G108" s="233"/>
      <c r="H108" s="236">
        <v>6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2" t="s">
        <v>330</v>
      </c>
      <c r="AU108" s="242" t="s">
        <v>69</v>
      </c>
      <c r="AV108" s="12" t="s">
        <v>78</v>
      </c>
      <c r="AW108" s="12" t="s">
        <v>31</v>
      </c>
      <c r="AX108" s="12" t="s">
        <v>69</v>
      </c>
      <c r="AY108" s="242" t="s">
        <v>118</v>
      </c>
    </row>
    <row r="109" s="12" customFormat="1">
      <c r="A109" s="12"/>
      <c r="B109" s="232"/>
      <c r="C109" s="233"/>
      <c r="D109" s="227" t="s">
        <v>330</v>
      </c>
      <c r="E109" s="234" t="s">
        <v>19</v>
      </c>
      <c r="F109" s="235" t="s">
        <v>447</v>
      </c>
      <c r="G109" s="233"/>
      <c r="H109" s="236">
        <v>16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2" t="s">
        <v>330</v>
      </c>
      <c r="AU109" s="242" t="s">
        <v>69</v>
      </c>
      <c r="AV109" s="12" t="s">
        <v>78</v>
      </c>
      <c r="AW109" s="12" t="s">
        <v>31</v>
      </c>
      <c r="AX109" s="12" t="s">
        <v>69</v>
      </c>
      <c r="AY109" s="242" t="s">
        <v>118</v>
      </c>
    </row>
    <row r="110" s="13" customFormat="1">
      <c r="A110" s="13"/>
      <c r="B110" s="243"/>
      <c r="C110" s="244"/>
      <c r="D110" s="227" t="s">
        <v>330</v>
      </c>
      <c r="E110" s="245" t="s">
        <v>19</v>
      </c>
      <c r="F110" s="246" t="s">
        <v>332</v>
      </c>
      <c r="G110" s="244"/>
      <c r="H110" s="247">
        <v>57.200000000000003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3" t="s">
        <v>330</v>
      </c>
      <c r="AU110" s="253" t="s">
        <v>69</v>
      </c>
      <c r="AV110" s="13" t="s">
        <v>117</v>
      </c>
      <c r="AW110" s="13" t="s">
        <v>31</v>
      </c>
      <c r="AX110" s="13" t="s">
        <v>76</v>
      </c>
      <c r="AY110" s="253" t="s">
        <v>118</v>
      </c>
    </row>
    <row r="111" s="2" customFormat="1" ht="24.15" customHeight="1">
      <c r="A111" s="37"/>
      <c r="B111" s="38"/>
      <c r="C111" s="204" t="s">
        <v>156</v>
      </c>
      <c r="D111" s="204" t="s">
        <v>119</v>
      </c>
      <c r="E111" s="205" t="s">
        <v>448</v>
      </c>
      <c r="F111" s="206" t="s">
        <v>449</v>
      </c>
      <c r="G111" s="207" t="s">
        <v>231</v>
      </c>
      <c r="H111" s="208">
        <v>120</v>
      </c>
      <c r="I111" s="209"/>
      <c r="J111" s="210">
        <f>ROUND(I111*H111,2)</f>
        <v>0</v>
      </c>
      <c r="K111" s="206" t="s">
        <v>409</v>
      </c>
      <c r="L111" s="43"/>
      <c r="M111" s="211" t="s">
        <v>19</v>
      </c>
      <c r="N111" s="212" t="s">
        <v>40</v>
      </c>
      <c r="O111" s="83"/>
      <c r="P111" s="213">
        <f>O111*H111</f>
        <v>0</v>
      </c>
      <c r="Q111" s="213">
        <v>0.15614</v>
      </c>
      <c r="R111" s="213">
        <f>Q111*H111</f>
        <v>18.736799999999999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210</v>
      </c>
      <c r="AT111" s="215" t="s">
        <v>119</v>
      </c>
      <c r="AU111" s="215" t="s">
        <v>69</v>
      </c>
      <c r="AY111" s="16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210</v>
      </c>
      <c r="BM111" s="215" t="s">
        <v>450</v>
      </c>
    </row>
    <row r="112" s="2" customFormat="1">
      <c r="A112" s="37"/>
      <c r="B112" s="38"/>
      <c r="C112" s="39"/>
      <c r="D112" s="227" t="s">
        <v>420</v>
      </c>
      <c r="E112" s="39"/>
      <c r="F112" s="228" t="s">
        <v>451</v>
      </c>
      <c r="G112" s="39"/>
      <c r="H112" s="39"/>
      <c r="I112" s="229"/>
      <c r="J112" s="39"/>
      <c r="K112" s="39"/>
      <c r="L112" s="43"/>
      <c r="M112" s="230"/>
      <c r="N112" s="23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420</v>
      </c>
      <c r="AU112" s="16" t="s">
        <v>69</v>
      </c>
    </row>
    <row r="113" s="2" customFormat="1" ht="14.4" customHeight="1">
      <c r="A113" s="37"/>
      <c r="B113" s="38"/>
      <c r="C113" s="217" t="s">
        <v>160</v>
      </c>
      <c r="D113" s="217" t="s">
        <v>126</v>
      </c>
      <c r="E113" s="218" t="s">
        <v>452</v>
      </c>
      <c r="F113" s="219" t="s">
        <v>453</v>
      </c>
      <c r="G113" s="220" t="s">
        <v>231</v>
      </c>
      <c r="H113" s="221">
        <v>120</v>
      </c>
      <c r="I113" s="222"/>
      <c r="J113" s="223">
        <f>ROUND(I113*H113,2)</f>
        <v>0</v>
      </c>
      <c r="K113" s="219" t="s">
        <v>19</v>
      </c>
      <c r="L113" s="224"/>
      <c r="M113" s="225" t="s">
        <v>19</v>
      </c>
      <c r="N113" s="226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129</v>
      </c>
      <c r="AT113" s="215" t="s">
        <v>126</v>
      </c>
      <c r="AU113" s="215" t="s">
        <v>69</v>
      </c>
      <c r="AY113" s="16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129</v>
      </c>
      <c r="BM113" s="215" t="s">
        <v>454</v>
      </c>
    </row>
    <row r="114" s="2" customFormat="1" ht="24.15" customHeight="1">
      <c r="A114" s="37"/>
      <c r="B114" s="38"/>
      <c r="C114" s="204" t="s">
        <v>164</v>
      </c>
      <c r="D114" s="204" t="s">
        <v>119</v>
      </c>
      <c r="E114" s="205" t="s">
        <v>455</v>
      </c>
      <c r="F114" s="206" t="s">
        <v>456</v>
      </c>
      <c r="G114" s="207" t="s">
        <v>231</v>
      </c>
      <c r="H114" s="208">
        <v>160</v>
      </c>
      <c r="I114" s="209"/>
      <c r="J114" s="210">
        <f>ROUND(I114*H114,2)</f>
        <v>0</v>
      </c>
      <c r="K114" s="206" t="s">
        <v>409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5" t="s">
        <v>210</v>
      </c>
      <c r="AT114" s="215" t="s">
        <v>119</v>
      </c>
      <c r="AU114" s="215" t="s">
        <v>69</v>
      </c>
      <c r="AY114" s="16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76</v>
      </c>
      <c r="BK114" s="216">
        <f>ROUND(I114*H114,2)</f>
        <v>0</v>
      </c>
      <c r="BL114" s="16" t="s">
        <v>210</v>
      </c>
      <c r="BM114" s="215" t="s">
        <v>457</v>
      </c>
    </row>
    <row r="115" s="2" customFormat="1" ht="24.15" customHeight="1">
      <c r="A115" s="37"/>
      <c r="B115" s="38"/>
      <c r="C115" s="204" t="s">
        <v>168</v>
      </c>
      <c r="D115" s="204" t="s">
        <v>119</v>
      </c>
      <c r="E115" s="205" t="s">
        <v>458</v>
      </c>
      <c r="F115" s="206" t="s">
        <v>459</v>
      </c>
      <c r="G115" s="207" t="s">
        <v>231</v>
      </c>
      <c r="H115" s="208">
        <v>10</v>
      </c>
      <c r="I115" s="209"/>
      <c r="J115" s="210">
        <f>ROUND(I115*H115,2)</f>
        <v>0</v>
      </c>
      <c r="K115" s="206" t="s">
        <v>443</v>
      </c>
      <c r="L115" s="43"/>
      <c r="M115" s="211" t="s">
        <v>19</v>
      </c>
      <c r="N115" s="212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76</v>
      </c>
      <c r="AT115" s="215" t="s">
        <v>119</v>
      </c>
      <c r="AU115" s="215" t="s">
        <v>69</v>
      </c>
      <c r="AY115" s="16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76</v>
      </c>
      <c r="BM115" s="215" t="s">
        <v>460</v>
      </c>
    </row>
    <row r="116" s="2" customFormat="1" ht="24.15" customHeight="1">
      <c r="A116" s="37"/>
      <c r="B116" s="38"/>
      <c r="C116" s="204" t="s">
        <v>172</v>
      </c>
      <c r="D116" s="204" t="s">
        <v>119</v>
      </c>
      <c r="E116" s="205" t="s">
        <v>461</v>
      </c>
      <c r="F116" s="206" t="s">
        <v>462</v>
      </c>
      <c r="G116" s="207" t="s">
        <v>463</v>
      </c>
      <c r="H116" s="208">
        <v>170</v>
      </c>
      <c r="I116" s="209"/>
      <c r="J116" s="210">
        <f>ROUND(I116*H116,2)</f>
        <v>0</v>
      </c>
      <c r="K116" s="206" t="s">
        <v>409</v>
      </c>
      <c r="L116" s="43"/>
      <c r="M116" s="211" t="s">
        <v>19</v>
      </c>
      <c r="N116" s="212" t="s">
        <v>40</v>
      </c>
      <c r="O116" s="83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5" t="s">
        <v>210</v>
      </c>
      <c r="AT116" s="215" t="s">
        <v>119</v>
      </c>
      <c r="AU116" s="215" t="s">
        <v>69</v>
      </c>
      <c r="AY116" s="16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76</v>
      </c>
      <c r="BK116" s="216">
        <f>ROUND(I116*H116,2)</f>
        <v>0</v>
      </c>
      <c r="BL116" s="16" t="s">
        <v>210</v>
      </c>
      <c r="BM116" s="215" t="s">
        <v>464</v>
      </c>
    </row>
    <row r="117" s="2" customFormat="1">
      <c r="A117" s="37"/>
      <c r="B117" s="38"/>
      <c r="C117" s="39"/>
      <c r="D117" s="227" t="s">
        <v>420</v>
      </c>
      <c r="E117" s="39"/>
      <c r="F117" s="228" t="s">
        <v>465</v>
      </c>
      <c r="G117" s="39"/>
      <c r="H117" s="39"/>
      <c r="I117" s="229"/>
      <c r="J117" s="39"/>
      <c r="K117" s="39"/>
      <c r="L117" s="43"/>
      <c r="M117" s="230"/>
      <c r="N117" s="23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420</v>
      </c>
      <c r="AU117" s="16" t="s">
        <v>69</v>
      </c>
    </row>
    <row r="118" s="2" customFormat="1">
      <c r="A118" s="37"/>
      <c r="B118" s="38"/>
      <c r="C118" s="39"/>
      <c r="D118" s="227" t="s">
        <v>154</v>
      </c>
      <c r="E118" s="39"/>
      <c r="F118" s="228" t="s">
        <v>466</v>
      </c>
      <c r="G118" s="39"/>
      <c r="H118" s="39"/>
      <c r="I118" s="229"/>
      <c r="J118" s="39"/>
      <c r="K118" s="39"/>
      <c r="L118" s="43"/>
      <c r="M118" s="230"/>
      <c r="N118" s="23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154</v>
      </c>
      <c r="AU118" s="16" t="s">
        <v>69</v>
      </c>
    </row>
    <row r="119" s="2" customFormat="1" ht="24.15" customHeight="1">
      <c r="A119" s="37"/>
      <c r="B119" s="38"/>
      <c r="C119" s="204" t="s">
        <v>176</v>
      </c>
      <c r="D119" s="204" t="s">
        <v>119</v>
      </c>
      <c r="E119" s="205" t="s">
        <v>467</v>
      </c>
      <c r="F119" s="206" t="s">
        <v>468</v>
      </c>
      <c r="G119" s="207" t="s">
        <v>418</v>
      </c>
      <c r="H119" s="208">
        <v>8</v>
      </c>
      <c r="I119" s="209"/>
      <c r="J119" s="210">
        <f>ROUND(I119*H119,2)</f>
        <v>0</v>
      </c>
      <c r="K119" s="206" t="s">
        <v>443</v>
      </c>
      <c r="L119" s="43"/>
      <c r="M119" s="211" t="s">
        <v>19</v>
      </c>
      <c r="N119" s="212" t="s">
        <v>40</v>
      </c>
      <c r="O119" s="83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76</v>
      </c>
      <c r="AT119" s="215" t="s">
        <v>119</v>
      </c>
      <c r="AU119" s="215" t="s">
        <v>69</v>
      </c>
      <c r="AY119" s="16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76</v>
      </c>
      <c r="BK119" s="216">
        <f>ROUND(I119*H119,2)</f>
        <v>0</v>
      </c>
      <c r="BL119" s="16" t="s">
        <v>76</v>
      </c>
      <c r="BM119" s="215" t="s">
        <v>469</v>
      </c>
    </row>
    <row r="120" s="2" customFormat="1">
      <c r="A120" s="37"/>
      <c r="B120" s="38"/>
      <c r="C120" s="39"/>
      <c r="D120" s="227" t="s">
        <v>420</v>
      </c>
      <c r="E120" s="39"/>
      <c r="F120" s="228" t="s">
        <v>470</v>
      </c>
      <c r="G120" s="39"/>
      <c r="H120" s="39"/>
      <c r="I120" s="229"/>
      <c r="J120" s="39"/>
      <c r="K120" s="39"/>
      <c r="L120" s="43"/>
      <c r="M120" s="230"/>
      <c r="N120" s="23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420</v>
      </c>
      <c r="AU120" s="16" t="s">
        <v>69</v>
      </c>
    </row>
    <row r="121" s="12" customFormat="1">
      <c r="A121" s="12"/>
      <c r="B121" s="232"/>
      <c r="C121" s="233"/>
      <c r="D121" s="227" t="s">
        <v>330</v>
      </c>
      <c r="E121" s="234" t="s">
        <v>19</v>
      </c>
      <c r="F121" s="235" t="s">
        <v>471</v>
      </c>
      <c r="G121" s="233"/>
      <c r="H121" s="236">
        <v>8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42" t="s">
        <v>330</v>
      </c>
      <c r="AU121" s="242" t="s">
        <v>69</v>
      </c>
      <c r="AV121" s="12" t="s">
        <v>78</v>
      </c>
      <c r="AW121" s="12" t="s">
        <v>31</v>
      </c>
      <c r="AX121" s="12" t="s">
        <v>69</v>
      </c>
      <c r="AY121" s="242" t="s">
        <v>118</v>
      </c>
    </row>
    <row r="122" s="13" customFormat="1">
      <c r="A122" s="13"/>
      <c r="B122" s="243"/>
      <c r="C122" s="244"/>
      <c r="D122" s="227" t="s">
        <v>330</v>
      </c>
      <c r="E122" s="245" t="s">
        <v>19</v>
      </c>
      <c r="F122" s="246" t="s">
        <v>332</v>
      </c>
      <c r="G122" s="244"/>
      <c r="H122" s="247">
        <v>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3" t="s">
        <v>330</v>
      </c>
      <c r="AU122" s="253" t="s">
        <v>69</v>
      </c>
      <c r="AV122" s="13" t="s">
        <v>117</v>
      </c>
      <c r="AW122" s="13" t="s">
        <v>31</v>
      </c>
      <c r="AX122" s="13" t="s">
        <v>76</v>
      </c>
      <c r="AY122" s="253" t="s">
        <v>118</v>
      </c>
    </row>
    <row r="123" s="2" customFormat="1" ht="24.15" customHeight="1">
      <c r="A123" s="37"/>
      <c r="B123" s="38"/>
      <c r="C123" s="204" t="s">
        <v>8</v>
      </c>
      <c r="D123" s="204" t="s">
        <v>119</v>
      </c>
      <c r="E123" s="205" t="s">
        <v>472</v>
      </c>
      <c r="F123" s="206" t="s">
        <v>473</v>
      </c>
      <c r="G123" s="207" t="s">
        <v>418</v>
      </c>
      <c r="H123" s="208">
        <v>8</v>
      </c>
      <c r="I123" s="209"/>
      <c r="J123" s="210">
        <f>ROUND(I123*H123,2)</f>
        <v>0</v>
      </c>
      <c r="K123" s="206" t="s">
        <v>443</v>
      </c>
      <c r="L123" s="43"/>
      <c r="M123" s="211" t="s">
        <v>19</v>
      </c>
      <c r="N123" s="212" t="s">
        <v>40</v>
      </c>
      <c r="O123" s="8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76</v>
      </c>
      <c r="AT123" s="215" t="s">
        <v>119</v>
      </c>
      <c r="AU123" s="215" t="s">
        <v>69</v>
      </c>
      <c r="AY123" s="16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76</v>
      </c>
      <c r="BK123" s="216">
        <f>ROUND(I123*H123,2)</f>
        <v>0</v>
      </c>
      <c r="BL123" s="16" t="s">
        <v>76</v>
      </c>
      <c r="BM123" s="215" t="s">
        <v>474</v>
      </c>
    </row>
    <row r="124" s="2" customFormat="1">
      <c r="A124" s="37"/>
      <c r="B124" s="38"/>
      <c r="C124" s="39"/>
      <c r="D124" s="227" t="s">
        <v>420</v>
      </c>
      <c r="E124" s="39"/>
      <c r="F124" s="228" t="s">
        <v>475</v>
      </c>
      <c r="G124" s="39"/>
      <c r="H124" s="39"/>
      <c r="I124" s="229"/>
      <c r="J124" s="39"/>
      <c r="K124" s="39"/>
      <c r="L124" s="43"/>
      <c r="M124" s="230"/>
      <c r="N124" s="231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420</v>
      </c>
      <c r="AU124" s="16" t="s">
        <v>69</v>
      </c>
    </row>
    <row r="125" s="2" customFormat="1" ht="14.4" customHeight="1">
      <c r="A125" s="37"/>
      <c r="B125" s="38"/>
      <c r="C125" s="204" t="s">
        <v>183</v>
      </c>
      <c r="D125" s="204" t="s">
        <v>119</v>
      </c>
      <c r="E125" s="205" t="s">
        <v>476</v>
      </c>
      <c r="F125" s="206" t="s">
        <v>477</v>
      </c>
      <c r="G125" s="207" t="s">
        <v>231</v>
      </c>
      <c r="H125" s="208">
        <v>10</v>
      </c>
      <c r="I125" s="209"/>
      <c r="J125" s="210">
        <f>ROUND(I125*H125,2)</f>
        <v>0</v>
      </c>
      <c r="K125" s="206" t="s">
        <v>443</v>
      </c>
      <c r="L125" s="43"/>
      <c r="M125" s="211" t="s">
        <v>19</v>
      </c>
      <c r="N125" s="212" t="s">
        <v>40</v>
      </c>
      <c r="O125" s="83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76</v>
      </c>
      <c r="AT125" s="215" t="s">
        <v>119</v>
      </c>
      <c r="AU125" s="215" t="s">
        <v>69</v>
      </c>
      <c r="AY125" s="16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76</v>
      </c>
      <c r="BK125" s="216">
        <f>ROUND(I125*H125,2)</f>
        <v>0</v>
      </c>
      <c r="BL125" s="16" t="s">
        <v>76</v>
      </c>
      <c r="BM125" s="215" t="s">
        <v>478</v>
      </c>
    </row>
    <row r="126" s="2" customFormat="1">
      <c r="A126" s="37"/>
      <c r="B126" s="38"/>
      <c r="C126" s="39"/>
      <c r="D126" s="227" t="s">
        <v>420</v>
      </c>
      <c r="E126" s="39"/>
      <c r="F126" s="228" t="s">
        <v>479</v>
      </c>
      <c r="G126" s="39"/>
      <c r="H126" s="39"/>
      <c r="I126" s="229"/>
      <c r="J126" s="39"/>
      <c r="K126" s="39"/>
      <c r="L126" s="43"/>
      <c r="M126" s="230"/>
      <c r="N126" s="23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420</v>
      </c>
      <c r="AU126" s="16" t="s">
        <v>69</v>
      </c>
    </row>
    <row r="127" s="2" customFormat="1" ht="14.4" customHeight="1">
      <c r="A127" s="37"/>
      <c r="B127" s="38"/>
      <c r="C127" s="217" t="s">
        <v>187</v>
      </c>
      <c r="D127" s="217" t="s">
        <v>126</v>
      </c>
      <c r="E127" s="218" t="s">
        <v>480</v>
      </c>
      <c r="F127" s="219" t="s">
        <v>481</v>
      </c>
      <c r="G127" s="220" t="s">
        <v>231</v>
      </c>
      <c r="H127" s="221">
        <v>10</v>
      </c>
      <c r="I127" s="222"/>
      <c r="J127" s="223">
        <f>ROUND(I127*H127,2)</f>
        <v>0</v>
      </c>
      <c r="K127" s="219" t="s">
        <v>19</v>
      </c>
      <c r="L127" s="224"/>
      <c r="M127" s="259" t="s">
        <v>19</v>
      </c>
      <c r="N127" s="260" t="s">
        <v>40</v>
      </c>
      <c r="O127" s="256"/>
      <c r="P127" s="257">
        <f>O127*H127</f>
        <v>0</v>
      </c>
      <c r="Q127" s="257">
        <v>0</v>
      </c>
      <c r="R127" s="257">
        <f>Q127*H127</f>
        <v>0</v>
      </c>
      <c r="S127" s="257">
        <v>0</v>
      </c>
      <c r="T127" s="25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5" t="s">
        <v>129</v>
      </c>
      <c r="AT127" s="215" t="s">
        <v>126</v>
      </c>
      <c r="AU127" s="215" t="s">
        <v>69</v>
      </c>
      <c r="AY127" s="16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76</v>
      </c>
      <c r="BK127" s="216">
        <f>ROUND(I127*H127,2)</f>
        <v>0</v>
      </c>
      <c r="BL127" s="16" t="s">
        <v>129</v>
      </c>
      <c r="BM127" s="215" t="s">
        <v>482</v>
      </c>
    </row>
    <row r="128" s="2" customFormat="1" ht="6.96" customHeight="1">
      <c r="A128" s="37"/>
      <c r="B128" s="58"/>
      <c r="C128" s="59"/>
      <c r="D128" s="59"/>
      <c r="E128" s="59"/>
      <c r="F128" s="59"/>
      <c r="G128" s="59"/>
      <c r="H128" s="59"/>
      <c r="I128" s="59"/>
      <c r="J128" s="59"/>
      <c r="K128" s="59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dNAKIEw3IFaL6yBUKiMW+hgdlJ1FrLj4OEcbOOHbjYNej5DxP1UmgSRVV4IvLYK/a2LCLPgdhjjGNnly/iNxIQ==" hashValue="nzTsWd/zsfvDNWMSVEBM2kg4LFAcg+vETaTuVJiK/b6ju+3XZdQGjpzCXV0D1JiH8n42B1YzDEYOK2pH5G20bQ==" algorithmName="SHA-512" password="CC35"/>
  <autoFilter ref="C84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přejezdu P 7192 v km 43,577 trati Přerov – Brno hl.n.</v>
      </c>
      <c r="F7" s="141"/>
      <c r="G7" s="141"/>
      <c r="H7" s="141"/>
      <c r="L7" s="19"/>
    </row>
    <row r="8" s="1" customFormat="1" ht="12" customHeight="1">
      <c r="B8" s="19"/>
      <c r="D8" s="141" t="s">
        <v>93</v>
      </c>
      <c r="L8" s="19"/>
    </row>
    <row r="9" s="2" customFormat="1" ht="16.5" customHeight="1">
      <c r="A9" s="37"/>
      <c r="B9" s="43"/>
      <c r="C9" s="37"/>
      <c r="D9" s="37"/>
      <c r="E9" s="142" t="s">
        <v>94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95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483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4. 9. 2020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stavby'!AN10="","",'Rekapitulace stavby'!AN10)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stavby'!E11="","",'Rekapitulace stavby'!E11)</f>
        <v xml:space="preserve"> </v>
      </c>
      <c r="F17" s="37"/>
      <c r="G17" s="37"/>
      <c r="H17" s="37"/>
      <c r="I17" s="141" t="s">
        <v>27</v>
      </c>
      <c r="J17" s="132" t="str">
        <f>IF('Rekapitulace stavby'!AN11="","",'Rekapitulace stavby'!AN11)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28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27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30</v>
      </c>
      <c r="E22" s="37"/>
      <c r="F22" s="37"/>
      <c r="G22" s="37"/>
      <c r="H22" s="37"/>
      <c r="I22" s="141" t="s">
        <v>26</v>
      </c>
      <c r="J22" s="132" t="str">
        <f>IF('Rekapitulace stavby'!AN16="","",'Rekapitulace stavby'!AN16)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stavby'!E17="","",'Rekapitulace stavby'!E17)</f>
        <v xml:space="preserve"> </v>
      </c>
      <c r="F23" s="37"/>
      <c r="G23" s="37"/>
      <c r="H23" s="37"/>
      <c r="I23" s="141" t="s">
        <v>27</v>
      </c>
      <c r="J23" s="132" t="str">
        <f>IF('Rekapitulace stavby'!AN17="","",'Rekapitulace stavby'!AN17)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32</v>
      </c>
      <c r="E25" s="37"/>
      <c r="F25" s="37"/>
      <c r="G25" s="37"/>
      <c r="H25" s="37"/>
      <c r="I25" s="141" t="s">
        <v>26</v>
      </c>
      <c r="J25" s="132" t="str">
        <f>IF('Rekapitulace stavby'!AN19="","",'Rekapitulace stavby'!AN19)</f>
        <v/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tr">
        <f>IF('Rekapitulace stavby'!E20="","",'Rekapitulace stavby'!E20)</f>
        <v xml:space="preserve"> </v>
      </c>
      <c r="F26" s="37"/>
      <c r="G26" s="37"/>
      <c r="H26" s="37"/>
      <c r="I26" s="141" t="s">
        <v>27</v>
      </c>
      <c r="J26" s="132" t="str">
        <f>IF('Rekapitulace stavby'!AN20="","",'Rekapitulace stavby'!AN20)</f>
        <v/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33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152">
        <f>ROUND(J86,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153" t="s">
        <v>38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1" t="s">
        <v>40</v>
      </c>
      <c r="F35" s="155">
        <f>ROUND((SUM(BE86:BE259)),  2)</f>
        <v>0</v>
      </c>
      <c r="G35" s="37"/>
      <c r="H35" s="37"/>
      <c r="I35" s="156">
        <v>0.20999999999999999</v>
      </c>
      <c r="J35" s="155">
        <f>ROUND(((SUM(BE86:BE259))*I35),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41</v>
      </c>
      <c r="F36" s="155">
        <f>ROUND((SUM(BF86:BF259)),  2)</f>
        <v>0</v>
      </c>
      <c r="G36" s="37"/>
      <c r="H36" s="37"/>
      <c r="I36" s="156">
        <v>0.14999999999999999</v>
      </c>
      <c r="J36" s="155">
        <f>ROUND(((SUM(BF86:BF259))*I36),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55">
        <f>ROUND((SUM(BG86:BG259)),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43</v>
      </c>
      <c r="F38" s="155">
        <f>ROUND((SUM(BH86:BH259)),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44</v>
      </c>
      <c r="F39" s="155">
        <f>ROUND((SUM(BI86:BI259)),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Oprava PZS na přejezdu P 7192 v km 43,577 trati Přerov – Brno hl.n.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93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94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Vnitřní technologie PZS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4. 9. 2020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 xml:space="preserve"> </v>
      </c>
      <c r="G58" s="39"/>
      <c r="H58" s="39"/>
      <c r="I58" s="31" t="s">
        <v>30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9"/>
      <c r="E59" s="39"/>
      <c r="F59" s="26" t="str">
        <f>IF(E20="","",E20)</f>
        <v>Vyplň údaj</v>
      </c>
      <c r="G59" s="39"/>
      <c r="H59" s="39"/>
      <c r="I59" s="31" t="s">
        <v>32</v>
      </c>
      <c r="J59" s="35" t="str">
        <f>E26</f>
        <v xml:space="preserve">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98</v>
      </c>
      <c r="D61" s="170"/>
      <c r="E61" s="170"/>
      <c r="F61" s="170"/>
      <c r="G61" s="170"/>
      <c r="H61" s="170"/>
      <c r="I61" s="170"/>
      <c r="J61" s="171" t="s">
        <v>99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67</v>
      </c>
      <c r="D63" s="39"/>
      <c r="E63" s="39"/>
      <c r="F63" s="39"/>
      <c r="G63" s="39"/>
      <c r="H63" s="39"/>
      <c r="I63" s="39"/>
      <c r="J63" s="101">
        <f>J86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100</v>
      </c>
    </row>
    <row r="64" s="9" customFormat="1" ht="24.96" customHeight="1">
      <c r="A64" s="9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J87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102</v>
      </c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68" t="str">
        <f>E7</f>
        <v>Oprava PZS na přejezdu P 7192 v km 43,577 trati Přerov – Brno hl.n.</v>
      </c>
      <c r="F74" s="31"/>
      <c r="G74" s="31"/>
      <c r="H74" s="31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" customFormat="1" ht="12" customHeight="1">
      <c r="B75" s="20"/>
      <c r="C75" s="31" t="s">
        <v>93</v>
      </c>
      <c r="D75" s="21"/>
      <c r="E75" s="21"/>
      <c r="F75" s="21"/>
      <c r="G75" s="21"/>
      <c r="H75" s="21"/>
      <c r="I75" s="21"/>
      <c r="J75" s="21"/>
      <c r="K75" s="21"/>
      <c r="L75" s="19"/>
    </row>
    <row r="76" s="2" customFormat="1" ht="16.5" customHeight="1">
      <c r="A76" s="37"/>
      <c r="B76" s="38"/>
      <c r="C76" s="39"/>
      <c r="D76" s="39"/>
      <c r="E76" s="168" t="s">
        <v>94</v>
      </c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95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E11</f>
        <v>03 - Vnitřní technologie PZS</v>
      </c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F14</f>
        <v xml:space="preserve"> </v>
      </c>
      <c r="G80" s="39"/>
      <c r="H80" s="39"/>
      <c r="I80" s="31" t="s">
        <v>23</v>
      </c>
      <c r="J80" s="71" t="str">
        <f>IF(J14="","",J14)</f>
        <v>4. 9. 2020</v>
      </c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E17</f>
        <v xml:space="preserve"> </v>
      </c>
      <c r="G82" s="39"/>
      <c r="H82" s="39"/>
      <c r="I82" s="31" t="s">
        <v>30</v>
      </c>
      <c r="J82" s="35" t="str">
        <f>E23</f>
        <v xml:space="preserve">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28</v>
      </c>
      <c r="D83" s="39"/>
      <c r="E83" s="39"/>
      <c r="F83" s="26" t="str">
        <f>IF(E20="","",E20)</f>
        <v>Vyplň údaj</v>
      </c>
      <c r="G83" s="39"/>
      <c r="H83" s="39"/>
      <c r="I83" s="31" t="s">
        <v>32</v>
      </c>
      <c r="J83" s="35" t="str">
        <f>E26</f>
        <v xml:space="preserve"> </v>
      </c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9"/>
      <c r="B85" s="180"/>
      <c r="C85" s="181" t="s">
        <v>103</v>
      </c>
      <c r="D85" s="182" t="s">
        <v>54</v>
      </c>
      <c r="E85" s="182" t="s">
        <v>50</v>
      </c>
      <c r="F85" s="182" t="s">
        <v>51</v>
      </c>
      <c r="G85" s="182" t="s">
        <v>104</v>
      </c>
      <c r="H85" s="182" t="s">
        <v>105</v>
      </c>
      <c r="I85" s="182" t="s">
        <v>106</v>
      </c>
      <c r="J85" s="182" t="s">
        <v>99</v>
      </c>
      <c r="K85" s="183" t="s">
        <v>107</v>
      </c>
      <c r="L85" s="184"/>
      <c r="M85" s="91" t="s">
        <v>19</v>
      </c>
      <c r="N85" s="92" t="s">
        <v>39</v>
      </c>
      <c r="O85" s="92" t="s">
        <v>108</v>
      </c>
      <c r="P85" s="92" t="s">
        <v>109</v>
      </c>
      <c r="Q85" s="92" t="s">
        <v>110</v>
      </c>
      <c r="R85" s="92" t="s">
        <v>111</v>
      </c>
      <c r="S85" s="92" t="s">
        <v>112</v>
      </c>
      <c r="T85" s="93" t="s">
        <v>113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37"/>
      <c r="B86" s="38"/>
      <c r="C86" s="98" t="s">
        <v>114</v>
      </c>
      <c r="D86" s="39"/>
      <c r="E86" s="39"/>
      <c r="F86" s="39"/>
      <c r="G86" s="39"/>
      <c r="H86" s="39"/>
      <c r="I86" s="39"/>
      <c r="J86" s="185">
        <f>BK86</f>
        <v>0</v>
      </c>
      <c r="K86" s="39"/>
      <c r="L86" s="43"/>
      <c r="M86" s="94"/>
      <c r="N86" s="186"/>
      <c r="O86" s="95"/>
      <c r="P86" s="187">
        <f>P87</f>
        <v>0</v>
      </c>
      <c r="Q86" s="95"/>
      <c r="R86" s="187">
        <f>R87</f>
        <v>0</v>
      </c>
      <c r="S86" s="95"/>
      <c r="T86" s="188">
        <f>T87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68</v>
      </c>
      <c r="AU86" s="16" t="s">
        <v>100</v>
      </c>
      <c r="BK86" s="189">
        <f>BK87</f>
        <v>0</v>
      </c>
    </row>
    <row r="87" s="11" customFormat="1" ht="25.92" customHeight="1">
      <c r="A87" s="11"/>
      <c r="B87" s="190"/>
      <c r="C87" s="191"/>
      <c r="D87" s="192" t="s">
        <v>68</v>
      </c>
      <c r="E87" s="193" t="s">
        <v>115</v>
      </c>
      <c r="F87" s="193" t="s">
        <v>116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SUM(P88:P259)</f>
        <v>0</v>
      </c>
      <c r="Q87" s="198"/>
      <c r="R87" s="199">
        <f>SUM(R88:R259)</f>
        <v>0</v>
      </c>
      <c r="S87" s="198"/>
      <c r="T87" s="200">
        <f>SUM(T88:T259)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1" t="s">
        <v>117</v>
      </c>
      <c r="AT87" s="202" t="s">
        <v>68</v>
      </c>
      <c r="AU87" s="202" t="s">
        <v>69</v>
      </c>
      <c r="AY87" s="201" t="s">
        <v>118</v>
      </c>
      <c r="BK87" s="203">
        <f>SUM(BK88:BK259)</f>
        <v>0</v>
      </c>
    </row>
    <row r="88" s="2" customFormat="1" ht="24.15" customHeight="1">
      <c r="A88" s="37"/>
      <c r="B88" s="38"/>
      <c r="C88" s="204" t="s">
        <v>76</v>
      </c>
      <c r="D88" s="204" t="s">
        <v>119</v>
      </c>
      <c r="E88" s="205" t="s">
        <v>484</v>
      </c>
      <c r="F88" s="206" t="s">
        <v>485</v>
      </c>
      <c r="G88" s="207" t="s">
        <v>486</v>
      </c>
      <c r="H88" s="208">
        <v>122</v>
      </c>
      <c r="I88" s="209"/>
      <c r="J88" s="210">
        <f>ROUND(I88*H88,2)</f>
        <v>0</v>
      </c>
      <c r="K88" s="206" t="s">
        <v>123</v>
      </c>
      <c r="L88" s="43"/>
      <c r="M88" s="211" t="s">
        <v>19</v>
      </c>
      <c r="N88" s="212" t="s">
        <v>40</v>
      </c>
      <c r="O88" s="83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5" t="s">
        <v>124</v>
      </c>
      <c r="AT88" s="215" t="s">
        <v>119</v>
      </c>
      <c r="AU88" s="215" t="s">
        <v>76</v>
      </c>
      <c r="AY88" s="16" t="s">
        <v>118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76</v>
      </c>
      <c r="BK88" s="216">
        <f>ROUND(I88*H88,2)</f>
        <v>0</v>
      </c>
      <c r="BL88" s="16" t="s">
        <v>124</v>
      </c>
      <c r="BM88" s="215" t="s">
        <v>487</v>
      </c>
    </row>
    <row r="89" s="2" customFormat="1" ht="24.15" customHeight="1">
      <c r="A89" s="37"/>
      <c r="B89" s="38"/>
      <c r="C89" s="204" t="s">
        <v>78</v>
      </c>
      <c r="D89" s="204" t="s">
        <v>119</v>
      </c>
      <c r="E89" s="205" t="s">
        <v>488</v>
      </c>
      <c r="F89" s="206" t="s">
        <v>489</v>
      </c>
      <c r="G89" s="207" t="s">
        <v>122</v>
      </c>
      <c r="H89" s="208">
        <v>19</v>
      </c>
      <c r="I89" s="209"/>
      <c r="J89" s="210">
        <f>ROUND(I89*H89,2)</f>
        <v>0</v>
      </c>
      <c r="K89" s="206" t="s">
        <v>123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5" t="s">
        <v>124</v>
      </c>
      <c r="AT89" s="215" t="s">
        <v>119</v>
      </c>
      <c r="AU89" s="215" t="s">
        <v>76</v>
      </c>
      <c r="AY89" s="16" t="s">
        <v>118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76</v>
      </c>
      <c r="BK89" s="216">
        <f>ROUND(I89*H89,2)</f>
        <v>0</v>
      </c>
      <c r="BL89" s="16" t="s">
        <v>124</v>
      </c>
      <c r="BM89" s="215" t="s">
        <v>490</v>
      </c>
    </row>
    <row r="90" s="2" customFormat="1" ht="24.15" customHeight="1">
      <c r="A90" s="37"/>
      <c r="B90" s="38"/>
      <c r="C90" s="204" t="s">
        <v>131</v>
      </c>
      <c r="D90" s="204" t="s">
        <v>119</v>
      </c>
      <c r="E90" s="205" t="s">
        <v>491</v>
      </c>
      <c r="F90" s="206" t="s">
        <v>492</v>
      </c>
      <c r="G90" s="207" t="s">
        <v>122</v>
      </c>
      <c r="H90" s="208">
        <v>106</v>
      </c>
      <c r="I90" s="209"/>
      <c r="J90" s="210">
        <f>ROUND(I90*H90,2)</f>
        <v>0</v>
      </c>
      <c r="K90" s="206" t="s">
        <v>123</v>
      </c>
      <c r="L90" s="43"/>
      <c r="M90" s="211" t="s">
        <v>19</v>
      </c>
      <c r="N90" s="212" t="s">
        <v>40</v>
      </c>
      <c r="O90" s="83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5" t="s">
        <v>124</v>
      </c>
      <c r="AT90" s="215" t="s">
        <v>119</v>
      </c>
      <c r="AU90" s="215" t="s">
        <v>76</v>
      </c>
      <c r="AY90" s="16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76</v>
      </c>
      <c r="BK90" s="216">
        <f>ROUND(I90*H90,2)</f>
        <v>0</v>
      </c>
      <c r="BL90" s="16" t="s">
        <v>124</v>
      </c>
      <c r="BM90" s="215" t="s">
        <v>493</v>
      </c>
    </row>
    <row r="91" s="2" customFormat="1">
      <c r="A91" s="37"/>
      <c r="B91" s="38"/>
      <c r="C91" s="39"/>
      <c r="D91" s="227" t="s">
        <v>154</v>
      </c>
      <c r="E91" s="39"/>
      <c r="F91" s="228" t="s">
        <v>494</v>
      </c>
      <c r="G91" s="39"/>
      <c r="H91" s="39"/>
      <c r="I91" s="229"/>
      <c r="J91" s="39"/>
      <c r="K91" s="39"/>
      <c r="L91" s="43"/>
      <c r="M91" s="230"/>
      <c r="N91" s="23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154</v>
      </c>
      <c r="AU91" s="16" t="s">
        <v>76</v>
      </c>
    </row>
    <row r="92" s="2" customFormat="1" ht="24.15" customHeight="1">
      <c r="A92" s="37"/>
      <c r="B92" s="38"/>
      <c r="C92" s="204" t="s">
        <v>117</v>
      </c>
      <c r="D92" s="204" t="s">
        <v>119</v>
      </c>
      <c r="E92" s="205" t="s">
        <v>495</v>
      </c>
      <c r="F92" s="206" t="s">
        <v>496</v>
      </c>
      <c r="G92" s="207" t="s">
        <v>122</v>
      </c>
      <c r="H92" s="208">
        <v>7</v>
      </c>
      <c r="I92" s="209"/>
      <c r="J92" s="210">
        <f>ROUND(I92*H92,2)</f>
        <v>0</v>
      </c>
      <c r="K92" s="206" t="s">
        <v>123</v>
      </c>
      <c r="L92" s="43"/>
      <c r="M92" s="211" t="s">
        <v>19</v>
      </c>
      <c r="N92" s="212" t="s">
        <v>40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5" t="s">
        <v>76</v>
      </c>
      <c r="AT92" s="215" t="s">
        <v>119</v>
      </c>
      <c r="AU92" s="215" t="s">
        <v>76</v>
      </c>
      <c r="AY92" s="16" t="s">
        <v>118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76</v>
      </c>
      <c r="BK92" s="216">
        <f>ROUND(I92*H92,2)</f>
        <v>0</v>
      </c>
      <c r="BL92" s="16" t="s">
        <v>76</v>
      </c>
      <c r="BM92" s="215" t="s">
        <v>497</v>
      </c>
    </row>
    <row r="93" s="2" customFormat="1">
      <c r="A93" s="37"/>
      <c r="B93" s="38"/>
      <c r="C93" s="39"/>
      <c r="D93" s="227" t="s">
        <v>154</v>
      </c>
      <c r="E93" s="39"/>
      <c r="F93" s="228" t="s">
        <v>498</v>
      </c>
      <c r="G93" s="39"/>
      <c r="H93" s="39"/>
      <c r="I93" s="229"/>
      <c r="J93" s="39"/>
      <c r="K93" s="39"/>
      <c r="L93" s="43"/>
      <c r="M93" s="230"/>
      <c r="N93" s="23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154</v>
      </c>
      <c r="AU93" s="16" t="s">
        <v>76</v>
      </c>
    </row>
    <row r="94" s="2" customFormat="1" ht="24.15" customHeight="1">
      <c r="A94" s="37"/>
      <c r="B94" s="38"/>
      <c r="C94" s="204" t="s">
        <v>138</v>
      </c>
      <c r="D94" s="204" t="s">
        <v>119</v>
      </c>
      <c r="E94" s="205" t="s">
        <v>499</v>
      </c>
      <c r="F94" s="206" t="s">
        <v>500</v>
      </c>
      <c r="G94" s="207" t="s">
        <v>122</v>
      </c>
      <c r="H94" s="208">
        <v>1</v>
      </c>
      <c r="I94" s="209"/>
      <c r="J94" s="210">
        <f>ROUND(I94*H94,2)</f>
        <v>0</v>
      </c>
      <c r="K94" s="206" t="s">
        <v>123</v>
      </c>
      <c r="L94" s="43"/>
      <c r="M94" s="211" t="s">
        <v>19</v>
      </c>
      <c r="N94" s="212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5" t="s">
        <v>76</v>
      </c>
      <c r="AT94" s="215" t="s">
        <v>119</v>
      </c>
      <c r="AU94" s="215" t="s">
        <v>76</v>
      </c>
      <c r="AY94" s="16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76</v>
      </c>
      <c r="BK94" s="216">
        <f>ROUND(I94*H94,2)</f>
        <v>0</v>
      </c>
      <c r="BL94" s="16" t="s">
        <v>76</v>
      </c>
      <c r="BM94" s="215" t="s">
        <v>501</v>
      </c>
    </row>
    <row r="95" s="2" customFormat="1" ht="24.15" customHeight="1">
      <c r="A95" s="37"/>
      <c r="B95" s="38"/>
      <c r="C95" s="204" t="s">
        <v>142</v>
      </c>
      <c r="D95" s="204" t="s">
        <v>119</v>
      </c>
      <c r="E95" s="205" t="s">
        <v>502</v>
      </c>
      <c r="F95" s="206" t="s">
        <v>503</v>
      </c>
      <c r="G95" s="207" t="s">
        <v>122</v>
      </c>
      <c r="H95" s="208">
        <v>4</v>
      </c>
      <c r="I95" s="209"/>
      <c r="J95" s="210">
        <f>ROUND(I95*H95,2)</f>
        <v>0</v>
      </c>
      <c r="K95" s="206" t="s">
        <v>123</v>
      </c>
      <c r="L95" s="43"/>
      <c r="M95" s="211" t="s">
        <v>19</v>
      </c>
      <c r="N95" s="212" t="s">
        <v>40</v>
      </c>
      <c r="O95" s="83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5" t="s">
        <v>76</v>
      </c>
      <c r="AT95" s="215" t="s">
        <v>119</v>
      </c>
      <c r="AU95" s="215" t="s">
        <v>76</v>
      </c>
      <c r="AY95" s="16" t="s">
        <v>118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76</v>
      </c>
      <c r="BK95" s="216">
        <f>ROUND(I95*H95,2)</f>
        <v>0</v>
      </c>
      <c r="BL95" s="16" t="s">
        <v>76</v>
      </c>
      <c r="BM95" s="215" t="s">
        <v>504</v>
      </c>
    </row>
    <row r="96" s="2" customFormat="1">
      <c r="A96" s="37"/>
      <c r="B96" s="38"/>
      <c r="C96" s="39"/>
      <c r="D96" s="227" t="s">
        <v>154</v>
      </c>
      <c r="E96" s="39"/>
      <c r="F96" s="228" t="s">
        <v>505</v>
      </c>
      <c r="G96" s="39"/>
      <c r="H96" s="39"/>
      <c r="I96" s="229"/>
      <c r="J96" s="39"/>
      <c r="K96" s="39"/>
      <c r="L96" s="43"/>
      <c r="M96" s="230"/>
      <c r="N96" s="23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154</v>
      </c>
      <c r="AU96" s="16" t="s">
        <v>76</v>
      </c>
    </row>
    <row r="97" s="2" customFormat="1" ht="24.15" customHeight="1">
      <c r="A97" s="37"/>
      <c r="B97" s="38"/>
      <c r="C97" s="204" t="s">
        <v>146</v>
      </c>
      <c r="D97" s="204" t="s">
        <v>119</v>
      </c>
      <c r="E97" s="205" t="s">
        <v>506</v>
      </c>
      <c r="F97" s="206" t="s">
        <v>507</v>
      </c>
      <c r="G97" s="207" t="s">
        <v>122</v>
      </c>
      <c r="H97" s="208">
        <v>4</v>
      </c>
      <c r="I97" s="209"/>
      <c r="J97" s="210">
        <f>ROUND(I97*H97,2)</f>
        <v>0</v>
      </c>
      <c r="K97" s="206" t="s">
        <v>123</v>
      </c>
      <c r="L97" s="43"/>
      <c r="M97" s="211" t="s">
        <v>19</v>
      </c>
      <c r="N97" s="212" t="s">
        <v>40</v>
      </c>
      <c r="O97" s="83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5" t="s">
        <v>76</v>
      </c>
      <c r="AT97" s="215" t="s">
        <v>119</v>
      </c>
      <c r="AU97" s="215" t="s">
        <v>76</v>
      </c>
      <c r="AY97" s="16" t="s">
        <v>118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76</v>
      </c>
      <c r="BK97" s="216">
        <f>ROUND(I97*H97,2)</f>
        <v>0</v>
      </c>
      <c r="BL97" s="16" t="s">
        <v>76</v>
      </c>
      <c r="BM97" s="215" t="s">
        <v>508</v>
      </c>
    </row>
    <row r="98" s="2" customFormat="1">
      <c r="A98" s="37"/>
      <c r="B98" s="38"/>
      <c r="C98" s="39"/>
      <c r="D98" s="227" t="s">
        <v>154</v>
      </c>
      <c r="E98" s="39"/>
      <c r="F98" s="228" t="s">
        <v>505</v>
      </c>
      <c r="G98" s="39"/>
      <c r="H98" s="39"/>
      <c r="I98" s="229"/>
      <c r="J98" s="39"/>
      <c r="K98" s="39"/>
      <c r="L98" s="43"/>
      <c r="M98" s="230"/>
      <c r="N98" s="23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154</v>
      </c>
      <c r="AU98" s="16" t="s">
        <v>76</v>
      </c>
    </row>
    <row r="99" s="2" customFormat="1" ht="24.15" customHeight="1">
      <c r="A99" s="37"/>
      <c r="B99" s="38"/>
      <c r="C99" s="204" t="s">
        <v>150</v>
      </c>
      <c r="D99" s="204" t="s">
        <v>119</v>
      </c>
      <c r="E99" s="205" t="s">
        <v>509</v>
      </c>
      <c r="F99" s="206" t="s">
        <v>510</v>
      </c>
      <c r="G99" s="207" t="s">
        <v>122</v>
      </c>
      <c r="H99" s="208">
        <v>1</v>
      </c>
      <c r="I99" s="209"/>
      <c r="J99" s="210">
        <f>ROUND(I99*H99,2)</f>
        <v>0</v>
      </c>
      <c r="K99" s="206" t="s">
        <v>123</v>
      </c>
      <c r="L99" s="43"/>
      <c r="M99" s="211" t="s">
        <v>19</v>
      </c>
      <c r="N99" s="212" t="s">
        <v>40</v>
      </c>
      <c r="O99" s="83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5" t="s">
        <v>76</v>
      </c>
      <c r="AT99" s="215" t="s">
        <v>119</v>
      </c>
      <c r="AU99" s="215" t="s">
        <v>76</v>
      </c>
      <c r="AY99" s="16" t="s">
        <v>118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76</v>
      </c>
      <c r="BK99" s="216">
        <f>ROUND(I99*H99,2)</f>
        <v>0</v>
      </c>
      <c r="BL99" s="16" t="s">
        <v>76</v>
      </c>
      <c r="BM99" s="215" t="s">
        <v>511</v>
      </c>
    </row>
    <row r="100" s="2" customFormat="1">
      <c r="A100" s="37"/>
      <c r="B100" s="38"/>
      <c r="C100" s="39"/>
      <c r="D100" s="227" t="s">
        <v>154</v>
      </c>
      <c r="E100" s="39"/>
      <c r="F100" s="228" t="s">
        <v>512</v>
      </c>
      <c r="G100" s="39"/>
      <c r="H100" s="39"/>
      <c r="I100" s="229"/>
      <c r="J100" s="39"/>
      <c r="K100" s="39"/>
      <c r="L100" s="43"/>
      <c r="M100" s="230"/>
      <c r="N100" s="23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154</v>
      </c>
      <c r="AU100" s="16" t="s">
        <v>76</v>
      </c>
    </row>
    <row r="101" s="2" customFormat="1" ht="24.15" customHeight="1">
      <c r="A101" s="37"/>
      <c r="B101" s="38"/>
      <c r="C101" s="204" t="s">
        <v>156</v>
      </c>
      <c r="D101" s="204" t="s">
        <v>119</v>
      </c>
      <c r="E101" s="205" t="s">
        <v>513</v>
      </c>
      <c r="F101" s="206" t="s">
        <v>514</v>
      </c>
      <c r="G101" s="207" t="s">
        <v>122</v>
      </c>
      <c r="H101" s="208">
        <v>1</v>
      </c>
      <c r="I101" s="209"/>
      <c r="J101" s="210">
        <f>ROUND(I101*H101,2)</f>
        <v>0</v>
      </c>
      <c r="K101" s="206" t="s">
        <v>123</v>
      </c>
      <c r="L101" s="43"/>
      <c r="M101" s="211" t="s">
        <v>19</v>
      </c>
      <c r="N101" s="212" t="s">
        <v>40</v>
      </c>
      <c r="O101" s="83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5" t="s">
        <v>76</v>
      </c>
      <c r="AT101" s="215" t="s">
        <v>119</v>
      </c>
      <c r="AU101" s="215" t="s">
        <v>76</v>
      </c>
      <c r="AY101" s="16" t="s">
        <v>118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76</v>
      </c>
      <c r="BK101" s="216">
        <f>ROUND(I101*H101,2)</f>
        <v>0</v>
      </c>
      <c r="BL101" s="16" t="s">
        <v>76</v>
      </c>
      <c r="BM101" s="215" t="s">
        <v>515</v>
      </c>
    </row>
    <row r="102" s="2" customFormat="1">
      <c r="A102" s="37"/>
      <c r="B102" s="38"/>
      <c r="C102" s="39"/>
      <c r="D102" s="227" t="s">
        <v>154</v>
      </c>
      <c r="E102" s="39"/>
      <c r="F102" s="228" t="s">
        <v>516</v>
      </c>
      <c r="G102" s="39"/>
      <c r="H102" s="39"/>
      <c r="I102" s="229"/>
      <c r="J102" s="39"/>
      <c r="K102" s="39"/>
      <c r="L102" s="43"/>
      <c r="M102" s="230"/>
      <c r="N102" s="23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154</v>
      </c>
      <c r="AU102" s="16" t="s">
        <v>76</v>
      </c>
    </row>
    <row r="103" s="2" customFormat="1" ht="24.15" customHeight="1">
      <c r="A103" s="37"/>
      <c r="B103" s="38"/>
      <c r="C103" s="204" t="s">
        <v>160</v>
      </c>
      <c r="D103" s="204" t="s">
        <v>119</v>
      </c>
      <c r="E103" s="205" t="s">
        <v>517</v>
      </c>
      <c r="F103" s="206" t="s">
        <v>518</v>
      </c>
      <c r="G103" s="207" t="s">
        <v>122</v>
      </c>
      <c r="H103" s="208">
        <v>3</v>
      </c>
      <c r="I103" s="209"/>
      <c r="J103" s="210">
        <f>ROUND(I103*H103,2)</f>
        <v>0</v>
      </c>
      <c r="K103" s="206" t="s">
        <v>123</v>
      </c>
      <c r="L103" s="43"/>
      <c r="M103" s="211" t="s">
        <v>19</v>
      </c>
      <c r="N103" s="212" t="s">
        <v>40</v>
      </c>
      <c r="O103" s="83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5" t="s">
        <v>76</v>
      </c>
      <c r="AT103" s="215" t="s">
        <v>119</v>
      </c>
      <c r="AU103" s="215" t="s">
        <v>76</v>
      </c>
      <c r="AY103" s="16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76</v>
      </c>
      <c r="BK103" s="216">
        <f>ROUND(I103*H103,2)</f>
        <v>0</v>
      </c>
      <c r="BL103" s="16" t="s">
        <v>76</v>
      </c>
      <c r="BM103" s="215" t="s">
        <v>519</v>
      </c>
    </row>
    <row r="104" s="2" customFormat="1" ht="24.15" customHeight="1">
      <c r="A104" s="37"/>
      <c r="B104" s="38"/>
      <c r="C104" s="204" t="s">
        <v>164</v>
      </c>
      <c r="D104" s="204" t="s">
        <v>119</v>
      </c>
      <c r="E104" s="205" t="s">
        <v>520</v>
      </c>
      <c r="F104" s="206" t="s">
        <v>521</v>
      </c>
      <c r="G104" s="207" t="s">
        <v>122</v>
      </c>
      <c r="H104" s="208">
        <v>1</v>
      </c>
      <c r="I104" s="209"/>
      <c r="J104" s="210">
        <f>ROUND(I104*H104,2)</f>
        <v>0</v>
      </c>
      <c r="K104" s="206" t="s">
        <v>123</v>
      </c>
      <c r="L104" s="43"/>
      <c r="M104" s="211" t="s">
        <v>19</v>
      </c>
      <c r="N104" s="212" t="s">
        <v>40</v>
      </c>
      <c r="O104" s="83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5" t="s">
        <v>76</v>
      </c>
      <c r="AT104" s="215" t="s">
        <v>119</v>
      </c>
      <c r="AU104" s="215" t="s">
        <v>76</v>
      </c>
      <c r="AY104" s="16" t="s">
        <v>118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76</v>
      </c>
      <c r="BK104" s="216">
        <f>ROUND(I104*H104,2)</f>
        <v>0</v>
      </c>
      <c r="BL104" s="16" t="s">
        <v>76</v>
      </c>
      <c r="BM104" s="215" t="s">
        <v>522</v>
      </c>
    </row>
    <row r="105" s="2" customFormat="1" ht="24.15" customHeight="1">
      <c r="A105" s="37"/>
      <c r="B105" s="38"/>
      <c r="C105" s="204" t="s">
        <v>168</v>
      </c>
      <c r="D105" s="204" t="s">
        <v>119</v>
      </c>
      <c r="E105" s="205" t="s">
        <v>523</v>
      </c>
      <c r="F105" s="206" t="s">
        <v>524</v>
      </c>
      <c r="G105" s="207" t="s">
        <v>122</v>
      </c>
      <c r="H105" s="208">
        <v>1</v>
      </c>
      <c r="I105" s="209"/>
      <c r="J105" s="210">
        <f>ROUND(I105*H105,2)</f>
        <v>0</v>
      </c>
      <c r="K105" s="206" t="s">
        <v>123</v>
      </c>
      <c r="L105" s="43"/>
      <c r="M105" s="211" t="s">
        <v>19</v>
      </c>
      <c r="N105" s="212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5" t="s">
        <v>124</v>
      </c>
      <c r="AT105" s="215" t="s">
        <v>119</v>
      </c>
      <c r="AU105" s="215" t="s">
        <v>76</v>
      </c>
      <c r="AY105" s="16" t="s">
        <v>118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76</v>
      </c>
      <c r="BK105" s="216">
        <f>ROUND(I105*H105,2)</f>
        <v>0</v>
      </c>
      <c r="BL105" s="16" t="s">
        <v>124</v>
      </c>
      <c r="BM105" s="215" t="s">
        <v>525</v>
      </c>
    </row>
    <row r="106" s="2" customFormat="1" ht="24.15" customHeight="1">
      <c r="A106" s="37"/>
      <c r="B106" s="38"/>
      <c r="C106" s="204" t="s">
        <v>172</v>
      </c>
      <c r="D106" s="204" t="s">
        <v>119</v>
      </c>
      <c r="E106" s="205" t="s">
        <v>526</v>
      </c>
      <c r="F106" s="206" t="s">
        <v>527</v>
      </c>
      <c r="G106" s="207" t="s">
        <v>122</v>
      </c>
      <c r="H106" s="208">
        <v>890</v>
      </c>
      <c r="I106" s="209"/>
      <c r="J106" s="210">
        <f>ROUND(I106*H106,2)</f>
        <v>0</v>
      </c>
      <c r="K106" s="206" t="s">
        <v>123</v>
      </c>
      <c r="L106" s="43"/>
      <c r="M106" s="211" t="s">
        <v>19</v>
      </c>
      <c r="N106" s="212" t="s">
        <v>40</v>
      </c>
      <c r="O106" s="83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5" t="s">
        <v>124</v>
      </c>
      <c r="AT106" s="215" t="s">
        <v>119</v>
      </c>
      <c r="AU106" s="215" t="s">
        <v>76</v>
      </c>
      <c r="AY106" s="16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76</v>
      </c>
      <c r="BK106" s="216">
        <f>ROUND(I106*H106,2)</f>
        <v>0</v>
      </c>
      <c r="BL106" s="16" t="s">
        <v>124</v>
      </c>
      <c r="BM106" s="215" t="s">
        <v>528</v>
      </c>
    </row>
    <row r="107" s="2" customFormat="1" ht="24.15" customHeight="1">
      <c r="A107" s="37"/>
      <c r="B107" s="38"/>
      <c r="C107" s="204" t="s">
        <v>176</v>
      </c>
      <c r="D107" s="204" t="s">
        <v>119</v>
      </c>
      <c r="E107" s="205" t="s">
        <v>529</v>
      </c>
      <c r="F107" s="206" t="s">
        <v>530</v>
      </c>
      <c r="G107" s="207" t="s">
        <v>122</v>
      </c>
      <c r="H107" s="208">
        <v>1</v>
      </c>
      <c r="I107" s="209"/>
      <c r="J107" s="210">
        <f>ROUND(I107*H107,2)</f>
        <v>0</v>
      </c>
      <c r="K107" s="206" t="s">
        <v>123</v>
      </c>
      <c r="L107" s="43"/>
      <c r="M107" s="211" t="s">
        <v>19</v>
      </c>
      <c r="N107" s="212" t="s">
        <v>40</v>
      </c>
      <c r="O107" s="83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5" t="s">
        <v>124</v>
      </c>
      <c r="AT107" s="215" t="s">
        <v>119</v>
      </c>
      <c r="AU107" s="215" t="s">
        <v>76</v>
      </c>
      <c r="AY107" s="16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76</v>
      </c>
      <c r="BK107" s="216">
        <f>ROUND(I107*H107,2)</f>
        <v>0</v>
      </c>
      <c r="BL107" s="16" t="s">
        <v>124</v>
      </c>
      <c r="BM107" s="215" t="s">
        <v>531</v>
      </c>
    </row>
    <row r="108" s="2" customFormat="1" ht="24.15" customHeight="1">
      <c r="A108" s="37"/>
      <c r="B108" s="38"/>
      <c r="C108" s="204" t="s">
        <v>8</v>
      </c>
      <c r="D108" s="204" t="s">
        <v>119</v>
      </c>
      <c r="E108" s="205" t="s">
        <v>532</v>
      </c>
      <c r="F108" s="206" t="s">
        <v>533</v>
      </c>
      <c r="G108" s="207" t="s">
        <v>122</v>
      </c>
      <c r="H108" s="208">
        <v>2</v>
      </c>
      <c r="I108" s="209"/>
      <c r="J108" s="210">
        <f>ROUND(I108*H108,2)</f>
        <v>0</v>
      </c>
      <c r="K108" s="206" t="s">
        <v>123</v>
      </c>
      <c r="L108" s="43"/>
      <c r="M108" s="211" t="s">
        <v>19</v>
      </c>
      <c r="N108" s="212" t="s">
        <v>40</v>
      </c>
      <c r="O108" s="83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5" t="s">
        <v>76</v>
      </c>
      <c r="AT108" s="215" t="s">
        <v>119</v>
      </c>
      <c r="AU108" s="215" t="s">
        <v>76</v>
      </c>
      <c r="AY108" s="16" t="s">
        <v>118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76</v>
      </c>
      <c r="BK108" s="216">
        <f>ROUND(I108*H108,2)</f>
        <v>0</v>
      </c>
      <c r="BL108" s="16" t="s">
        <v>76</v>
      </c>
      <c r="BM108" s="215" t="s">
        <v>534</v>
      </c>
    </row>
    <row r="109" s="2" customFormat="1" ht="24.15" customHeight="1">
      <c r="A109" s="37"/>
      <c r="B109" s="38"/>
      <c r="C109" s="204" t="s">
        <v>183</v>
      </c>
      <c r="D109" s="204" t="s">
        <v>119</v>
      </c>
      <c r="E109" s="205" t="s">
        <v>535</v>
      </c>
      <c r="F109" s="206" t="s">
        <v>536</v>
      </c>
      <c r="G109" s="207" t="s">
        <v>122</v>
      </c>
      <c r="H109" s="208">
        <v>5</v>
      </c>
      <c r="I109" s="209"/>
      <c r="J109" s="210">
        <f>ROUND(I109*H109,2)</f>
        <v>0</v>
      </c>
      <c r="K109" s="206" t="s">
        <v>123</v>
      </c>
      <c r="L109" s="43"/>
      <c r="M109" s="211" t="s">
        <v>19</v>
      </c>
      <c r="N109" s="212" t="s">
        <v>40</v>
      </c>
      <c r="O109" s="83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5" t="s">
        <v>76</v>
      </c>
      <c r="AT109" s="215" t="s">
        <v>119</v>
      </c>
      <c r="AU109" s="215" t="s">
        <v>76</v>
      </c>
      <c r="AY109" s="16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76</v>
      </c>
      <c r="BK109" s="216">
        <f>ROUND(I109*H109,2)</f>
        <v>0</v>
      </c>
      <c r="BL109" s="16" t="s">
        <v>76</v>
      </c>
      <c r="BM109" s="215" t="s">
        <v>537</v>
      </c>
    </row>
    <row r="110" s="2" customFormat="1" ht="24.15" customHeight="1">
      <c r="A110" s="37"/>
      <c r="B110" s="38"/>
      <c r="C110" s="217" t="s">
        <v>187</v>
      </c>
      <c r="D110" s="217" t="s">
        <v>126</v>
      </c>
      <c r="E110" s="218" t="s">
        <v>538</v>
      </c>
      <c r="F110" s="219" t="s">
        <v>539</v>
      </c>
      <c r="G110" s="220" t="s">
        <v>122</v>
      </c>
      <c r="H110" s="221">
        <v>2</v>
      </c>
      <c r="I110" s="222"/>
      <c r="J110" s="223">
        <f>ROUND(I110*H110,2)</f>
        <v>0</v>
      </c>
      <c r="K110" s="219" t="s">
        <v>123</v>
      </c>
      <c r="L110" s="224"/>
      <c r="M110" s="225" t="s">
        <v>19</v>
      </c>
      <c r="N110" s="226" t="s">
        <v>40</v>
      </c>
      <c r="O110" s="83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5" t="s">
        <v>129</v>
      </c>
      <c r="AT110" s="215" t="s">
        <v>126</v>
      </c>
      <c r="AU110" s="215" t="s">
        <v>76</v>
      </c>
      <c r="AY110" s="16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76</v>
      </c>
      <c r="BK110" s="216">
        <f>ROUND(I110*H110,2)</f>
        <v>0</v>
      </c>
      <c r="BL110" s="16" t="s">
        <v>129</v>
      </c>
      <c r="BM110" s="215" t="s">
        <v>540</v>
      </c>
    </row>
    <row r="111" s="2" customFormat="1" ht="24.15" customHeight="1">
      <c r="A111" s="37"/>
      <c r="B111" s="38"/>
      <c r="C111" s="204" t="s">
        <v>191</v>
      </c>
      <c r="D111" s="204" t="s">
        <v>119</v>
      </c>
      <c r="E111" s="205" t="s">
        <v>541</v>
      </c>
      <c r="F111" s="206" t="s">
        <v>542</v>
      </c>
      <c r="G111" s="207" t="s">
        <v>122</v>
      </c>
      <c r="H111" s="208">
        <v>2</v>
      </c>
      <c r="I111" s="209"/>
      <c r="J111" s="210">
        <f>ROUND(I111*H111,2)</f>
        <v>0</v>
      </c>
      <c r="K111" s="206" t="s">
        <v>123</v>
      </c>
      <c r="L111" s="43"/>
      <c r="M111" s="211" t="s">
        <v>19</v>
      </c>
      <c r="N111" s="212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5" t="s">
        <v>124</v>
      </c>
      <c r="AT111" s="215" t="s">
        <v>119</v>
      </c>
      <c r="AU111" s="215" t="s">
        <v>76</v>
      </c>
      <c r="AY111" s="16" t="s">
        <v>118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76</v>
      </c>
      <c r="BK111" s="216">
        <f>ROUND(I111*H111,2)</f>
        <v>0</v>
      </c>
      <c r="BL111" s="16" t="s">
        <v>124</v>
      </c>
      <c r="BM111" s="215" t="s">
        <v>543</v>
      </c>
    </row>
    <row r="112" s="2" customFormat="1" ht="24.15" customHeight="1">
      <c r="A112" s="37"/>
      <c r="B112" s="38"/>
      <c r="C112" s="217" t="s">
        <v>195</v>
      </c>
      <c r="D112" s="217" t="s">
        <v>126</v>
      </c>
      <c r="E112" s="218" t="s">
        <v>544</v>
      </c>
      <c r="F112" s="219" t="s">
        <v>545</v>
      </c>
      <c r="G112" s="220" t="s">
        <v>122</v>
      </c>
      <c r="H112" s="221">
        <v>4</v>
      </c>
      <c r="I112" s="222"/>
      <c r="J112" s="223">
        <f>ROUND(I112*H112,2)</f>
        <v>0</v>
      </c>
      <c r="K112" s="219" t="s">
        <v>123</v>
      </c>
      <c r="L112" s="224"/>
      <c r="M112" s="225" t="s">
        <v>19</v>
      </c>
      <c r="N112" s="226" t="s">
        <v>40</v>
      </c>
      <c r="O112" s="83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5" t="s">
        <v>129</v>
      </c>
      <c r="AT112" s="215" t="s">
        <v>126</v>
      </c>
      <c r="AU112" s="215" t="s">
        <v>76</v>
      </c>
      <c r="AY112" s="16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76</v>
      </c>
      <c r="BK112" s="216">
        <f>ROUND(I112*H112,2)</f>
        <v>0</v>
      </c>
      <c r="BL112" s="16" t="s">
        <v>129</v>
      </c>
      <c r="BM112" s="215" t="s">
        <v>546</v>
      </c>
    </row>
    <row r="113" s="2" customFormat="1" ht="24.15" customHeight="1">
      <c r="A113" s="37"/>
      <c r="B113" s="38"/>
      <c r="C113" s="217" t="s">
        <v>200</v>
      </c>
      <c r="D113" s="217" t="s">
        <v>126</v>
      </c>
      <c r="E113" s="218" t="s">
        <v>547</v>
      </c>
      <c r="F113" s="219" t="s">
        <v>548</v>
      </c>
      <c r="G113" s="220" t="s">
        <v>122</v>
      </c>
      <c r="H113" s="221">
        <v>1</v>
      </c>
      <c r="I113" s="222"/>
      <c r="J113" s="223">
        <f>ROUND(I113*H113,2)</f>
        <v>0</v>
      </c>
      <c r="K113" s="219" t="s">
        <v>123</v>
      </c>
      <c r="L113" s="224"/>
      <c r="M113" s="225" t="s">
        <v>19</v>
      </c>
      <c r="N113" s="226" t="s">
        <v>40</v>
      </c>
      <c r="O113" s="83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5" t="s">
        <v>129</v>
      </c>
      <c r="AT113" s="215" t="s">
        <v>126</v>
      </c>
      <c r="AU113" s="215" t="s">
        <v>76</v>
      </c>
      <c r="AY113" s="16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76</v>
      </c>
      <c r="BK113" s="216">
        <f>ROUND(I113*H113,2)</f>
        <v>0</v>
      </c>
      <c r="BL113" s="16" t="s">
        <v>129</v>
      </c>
      <c r="BM113" s="215" t="s">
        <v>549</v>
      </c>
    </row>
    <row r="114" s="2" customFormat="1">
      <c r="A114" s="37"/>
      <c r="B114" s="38"/>
      <c r="C114" s="39"/>
      <c r="D114" s="227" t="s">
        <v>154</v>
      </c>
      <c r="E114" s="39"/>
      <c r="F114" s="228" t="s">
        <v>550</v>
      </c>
      <c r="G114" s="39"/>
      <c r="H114" s="39"/>
      <c r="I114" s="229"/>
      <c r="J114" s="39"/>
      <c r="K114" s="39"/>
      <c r="L114" s="43"/>
      <c r="M114" s="230"/>
      <c r="N114" s="23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154</v>
      </c>
      <c r="AU114" s="16" t="s">
        <v>76</v>
      </c>
    </row>
    <row r="115" s="2" customFormat="1" ht="24.15" customHeight="1">
      <c r="A115" s="37"/>
      <c r="B115" s="38"/>
      <c r="C115" s="217" t="s">
        <v>7</v>
      </c>
      <c r="D115" s="217" t="s">
        <v>126</v>
      </c>
      <c r="E115" s="218" t="s">
        <v>551</v>
      </c>
      <c r="F115" s="219" t="s">
        <v>552</v>
      </c>
      <c r="G115" s="220" t="s">
        <v>122</v>
      </c>
      <c r="H115" s="221">
        <v>1</v>
      </c>
      <c r="I115" s="222"/>
      <c r="J115" s="223">
        <f>ROUND(I115*H115,2)</f>
        <v>0</v>
      </c>
      <c r="K115" s="219" t="s">
        <v>123</v>
      </c>
      <c r="L115" s="224"/>
      <c r="M115" s="225" t="s">
        <v>19</v>
      </c>
      <c r="N115" s="226" t="s">
        <v>40</v>
      </c>
      <c r="O115" s="83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5" t="s">
        <v>129</v>
      </c>
      <c r="AT115" s="215" t="s">
        <v>126</v>
      </c>
      <c r="AU115" s="215" t="s">
        <v>76</v>
      </c>
      <c r="AY115" s="16" t="s">
        <v>118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76</v>
      </c>
      <c r="BK115" s="216">
        <f>ROUND(I115*H115,2)</f>
        <v>0</v>
      </c>
      <c r="BL115" s="16" t="s">
        <v>129</v>
      </c>
      <c r="BM115" s="215" t="s">
        <v>553</v>
      </c>
    </row>
    <row r="116" s="2" customFormat="1">
      <c r="A116" s="37"/>
      <c r="B116" s="38"/>
      <c r="C116" s="39"/>
      <c r="D116" s="227" t="s">
        <v>154</v>
      </c>
      <c r="E116" s="39"/>
      <c r="F116" s="228" t="s">
        <v>554</v>
      </c>
      <c r="G116" s="39"/>
      <c r="H116" s="39"/>
      <c r="I116" s="229"/>
      <c r="J116" s="39"/>
      <c r="K116" s="39"/>
      <c r="L116" s="43"/>
      <c r="M116" s="230"/>
      <c r="N116" s="23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154</v>
      </c>
      <c r="AU116" s="16" t="s">
        <v>76</v>
      </c>
    </row>
    <row r="117" s="2" customFormat="1" ht="24.15" customHeight="1">
      <c r="A117" s="37"/>
      <c r="B117" s="38"/>
      <c r="C117" s="217" t="s">
        <v>207</v>
      </c>
      <c r="D117" s="217" t="s">
        <v>126</v>
      </c>
      <c r="E117" s="218" t="s">
        <v>555</v>
      </c>
      <c r="F117" s="219" t="s">
        <v>556</v>
      </c>
      <c r="G117" s="220" t="s">
        <v>122</v>
      </c>
      <c r="H117" s="221">
        <v>1</v>
      </c>
      <c r="I117" s="222"/>
      <c r="J117" s="223">
        <f>ROUND(I117*H117,2)</f>
        <v>0</v>
      </c>
      <c r="K117" s="219" t="s">
        <v>123</v>
      </c>
      <c r="L117" s="224"/>
      <c r="M117" s="225" t="s">
        <v>19</v>
      </c>
      <c r="N117" s="226" t="s">
        <v>40</v>
      </c>
      <c r="O117" s="83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5" t="s">
        <v>129</v>
      </c>
      <c r="AT117" s="215" t="s">
        <v>126</v>
      </c>
      <c r="AU117" s="215" t="s">
        <v>76</v>
      </c>
      <c r="AY117" s="16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76</v>
      </c>
      <c r="BK117" s="216">
        <f>ROUND(I117*H117,2)</f>
        <v>0</v>
      </c>
      <c r="BL117" s="16" t="s">
        <v>129</v>
      </c>
      <c r="BM117" s="215" t="s">
        <v>557</v>
      </c>
    </row>
    <row r="118" s="2" customFormat="1">
      <c r="A118" s="37"/>
      <c r="B118" s="38"/>
      <c r="C118" s="39"/>
      <c r="D118" s="227" t="s">
        <v>154</v>
      </c>
      <c r="E118" s="39"/>
      <c r="F118" s="228" t="s">
        <v>558</v>
      </c>
      <c r="G118" s="39"/>
      <c r="H118" s="39"/>
      <c r="I118" s="229"/>
      <c r="J118" s="39"/>
      <c r="K118" s="39"/>
      <c r="L118" s="43"/>
      <c r="M118" s="230"/>
      <c r="N118" s="23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154</v>
      </c>
      <c r="AU118" s="16" t="s">
        <v>76</v>
      </c>
    </row>
    <row r="119" s="2" customFormat="1" ht="24.15" customHeight="1">
      <c r="A119" s="37"/>
      <c r="B119" s="38"/>
      <c r="C119" s="217" t="s">
        <v>212</v>
      </c>
      <c r="D119" s="217" t="s">
        <v>126</v>
      </c>
      <c r="E119" s="218" t="s">
        <v>559</v>
      </c>
      <c r="F119" s="219" t="s">
        <v>560</v>
      </c>
      <c r="G119" s="220" t="s">
        <v>122</v>
      </c>
      <c r="H119" s="221">
        <v>1</v>
      </c>
      <c r="I119" s="222"/>
      <c r="J119" s="223">
        <f>ROUND(I119*H119,2)</f>
        <v>0</v>
      </c>
      <c r="K119" s="219" t="s">
        <v>123</v>
      </c>
      <c r="L119" s="224"/>
      <c r="M119" s="225" t="s">
        <v>19</v>
      </c>
      <c r="N119" s="226" t="s">
        <v>40</v>
      </c>
      <c r="O119" s="83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5" t="s">
        <v>129</v>
      </c>
      <c r="AT119" s="215" t="s">
        <v>126</v>
      </c>
      <c r="AU119" s="215" t="s">
        <v>76</v>
      </c>
      <c r="AY119" s="16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76</v>
      </c>
      <c r="BK119" s="216">
        <f>ROUND(I119*H119,2)</f>
        <v>0</v>
      </c>
      <c r="BL119" s="16" t="s">
        <v>129</v>
      </c>
      <c r="BM119" s="215" t="s">
        <v>561</v>
      </c>
    </row>
    <row r="120" s="2" customFormat="1" ht="24.15" customHeight="1">
      <c r="A120" s="37"/>
      <c r="B120" s="38"/>
      <c r="C120" s="217" t="s">
        <v>216</v>
      </c>
      <c r="D120" s="217" t="s">
        <v>126</v>
      </c>
      <c r="E120" s="218" t="s">
        <v>562</v>
      </c>
      <c r="F120" s="219" t="s">
        <v>563</v>
      </c>
      <c r="G120" s="220" t="s">
        <v>122</v>
      </c>
      <c r="H120" s="221">
        <v>47</v>
      </c>
      <c r="I120" s="222"/>
      <c r="J120" s="223">
        <f>ROUND(I120*H120,2)</f>
        <v>0</v>
      </c>
      <c r="K120" s="219" t="s">
        <v>123</v>
      </c>
      <c r="L120" s="224"/>
      <c r="M120" s="225" t="s">
        <v>19</v>
      </c>
      <c r="N120" s="226" t="s">
        <v>40</v>
      </c>
      <c r="O120" s="83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5" t="s">
        <v>78</v>
      </c>
      <c r="AT120" s="215" t="s">
        <v>126</v>
      </c>
      <c r="AU120" s="215" t="s">
        <v>76</v>
      </c>
      <c r="AY120" s="16" t="s">
        <v>118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76</v>
      </c>
      <c r="BK120" s="216">
        <f>ROUND(I120*H120,2)</f>
        <v>0</v>
      </c>
      <c r="BL120" s="16" t="s">
        <v>76</v>
      </c>
      <c r="BM120" s="215" t="s">
        <v>564</v>
      </c>
    </row>
    <row r="121" s="2" customFormat="1" ht="24.15" customHeight="1">
      <c r="A121" s="37"/>
      <c r="B121" s="38"/>
      <c r="C121" s="204" t="s">
        <v>220</v>
      </c>
      <c r="D121" s="204" t="s">
        <v>119</v>
      </c>
      <c r="E121" s="205" t="s">
        <v>565</v>
      </c>
      <c r="F121" s="206" t="s">
        <v>566</v>
      </c>
      <c r="G121" s="207" t="s">
        <v>122</v>
      </c>
      <c r="H121" s="208">
        <v>47</v>
      </c>
      <c r="I121" s="209"/>
      <c r="J121" s="210">
        <f>ROUND(I121*H121,2)</f>
        <v>0</v>
      </c>
      <c r="K121" s="206" t="s">
        <v>123</v>
      </c>
      <c r="L121" s="43"/>
      <c r="M121" s="211" t="s">
        <v>19</v>
      </c>
      <c r="N121" s="212" t="s">
        <v>40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5" t="s">
        <v>76</v>
      </c>
      <c r="AT121" s="215" t="s">
        <v>119</v>
      </c>
      <c r="AU121" s="215" t="s">
        <v>76</v>
      </c>
      <c r="AY121" s="16" t="s">
        <v>118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76</v>
      </c>
      <c r="BK121" s="216">
        <f>ROUND(I121*H121,2)</f>
        <v>0</v>
      </c>
      <c r="BL121" s="16" t="s">
        <v>76</v>
      </c>
      <c r="BM121" s="215" t="s">
        <v>567</v>
      </c>
    </row>
    <row r="122" s="2" customFormat="1" ht="24.15" customHeight="1">
      <c r="A122" s="37"/>
      <c r="B122" s="38"/>
      <c r="C122" s="217" t="s">
        <v>224</v>
      </c>
      <c r="D122" s="217" t="s">
        <v>126</v>
      </c>
      <c r="E122" s="218" t="s">
        <v>568</v>
      </c>
      <c r="F122" s="219" t="s">
        <v>569</v>
      </c>
      <c r="G122" s="220" t="s">
        <v>122</v>
      </c>
      <c r="H122" s="221">
        <v>1</v>
      </c>
      <c r="I122" s="222"/>
      <c r="J122" s="223">
        <f>ROUND(I122*H122,2)</f>
        <v>0</v>
      </c>
      <c r="K122" s="219" t="s">
        <v>123</v>
      </c>
      <c r="L122" s="224"/>
      <c r="M122" s="225" t="s">
        <v>19</v>
      </c>
      <c r="N122" s="226" t="s">
        <v>40</v>
      </c>
      <c r="O122" s="83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5" t="s">
        <v>129</v>
      </c>
      <c r="AT122" s="215" t="s">
        <v>126</v>
      </c>
      <c r="AU122" s="215" t="s">
        <v>76</v>
      </c>
      <c r="AY122" s="16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76</v>
      </c>
      <c r="BK122" s="216">
        <f>ROUND(I122*H122,2)</f>
        <v>0</v>
      </c>
      <c r="BL122" s="16" t="s">
        <v>129</v>
      </c>
      <c r="BM122" s="215" t="s">
        <v>570</v>
      </c>
    </row>
    <row r="123" s="2" customFormat="1" ht="24.15" customHeight="1">
      <c r="A123" s="37"/>
      <c r="B123" s="38"/>
      <c r="C123" s="217" t="s">
        <v>228</v>
      </c>
      <c r="D123" s="217" t="s">
        <v>126</v>
      </c>
      <c r="E123" s="218" t="s">
        <v>571</v>
      </c>
      <c r="F123" s="219" t="s">
        <v>572</v>
      </c>
      <c r="G123" s="220" t="s">
        <v>122</v>
      </c>
      <c r="H123" s="221">
        <v>1</v>
      </c>
      <c r="I123" s="222"/>
      <c r="J123" s="223">
        <f>ROUND(I123*H123,2)</f>
        <v>0</v>
      </c>
      <c r="K123" s="219" t="s">
        <v>123</v>
      </c>
      <c r="L123" s="224"/>
      <c r="M123" s="225" t="s">
        <v>19</v>
      </c>
      <c r="N123" s="226" t="s">
        <v>40</v>
      </c>
      <c r="O123" s="83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5" t="s">
        <v>129</v>
      </c>
      <c r="AT123" s="215" t="s">
        <v>126</v>
      </c>
      <c r="AU123" s="215" t="s">
        <v>76</v>
      </c>
      <c r="AY123" s="16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76</v>
      </c>
      <c r="BK123" s="216">
        <f>ROUND(I123*H123,2)</f>
        <v>0</v>
      </c>
      <c r="BL123" s="16" t="s">
        <v>129</v>
      </c>
      <c r="BM123" s="215" t="s">
        <v>573</v>
      </c>
    </row>
    <row r="124" s="2" customFormat="1" ht="24.15" customHeight="1">
      <c r="A124" s="37"/>
      <c r="B124" s="38"/>
      <c r="C124" s="217" t="s">
        <v>233</v>
      </c>
      <c r="D124" s="217" t="s">
        <v>126</v>
      </c>
      <c r="E124" s="218" t="s">
        <v>574</v>
      </c>
      <c r="F124" s="219" t="s">
        <v>575</v>
      </c>
      <c r="G124" s="220" t="s">
        <v>122</v>
      </c>
      <c r="H124" s="221">
        <v>1</v>
      </c>
      <c r="I124" s="222"/>
      <c r="J124" s="223">
        <f>ROUND(I124*H124,2)</f>
        <v>0</v>
      </c>
      <c r="K124" s="219" t="s">
        <v>123</v>
      </c>
      <c r="L124" s="224"/>
      <c r="M124" s="225" t="s">
        <v>19</v>
      </c>
      <c r="N124" s="226" t="s">
        <v>40</v>
      </c>
      <c r="O124" s="83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5" t="s">
        <v>129</v>
      </c>
      <c r="AT124" s="215" t="s">
        <v>126</v>
      </c>
      <c r="AU124" s="215" t="s">
        <v>76</v>
      </c>
      <c r="AY124" s="16" t="s">
        <v>118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76</v>
      </c>
      <c r="BK124" s="216">
        <f>ROUND(I124*H124,2)</f>
        <v>0</v>
      </c>
      <c r="BL124" s="16" t="s">
        <v>129</v>
      </c>
      <c r="BM124" s="215" t="s">
        <v>576</v>
      </c>
    </row>
    <row r="125" s="2" customFormat="1" ht="24.15" customHeight="1">
      <c r="A125" s="37"/>
      <c r="B125" s="38"/>
      <c r="C125" s="217" t="s">
        <v>237</v>
      </c>
      <c r="D125" s="217" t="s">
        <v>126</v>
      </c>
      <c r="E125" s="218" t="s">
        <v>577</v>
      </c>
      <c r="F125" s="219" t="s">
        <v>578</v>
      </c>
      <c r="G125" s="220" t="s">
        <v>122</v>
      </c>
      <c r="H125" s="221">
        <v>4</v>
      </c>
      <c r="I125" s="222"/>
      <c r="J125" s="223">
        <f>ROUND(I125*H125,2)</f>
        <v>0</v>
      </c>
      <c r="K125" s="219" t="s">
        <v>123</v>
      </c>
      <c r="L125" s="224"/>
      <c r="M125" s="225" t="s">
        <v>19</v>
      </c>
      <c r="N125" s="226" t="s">
        <v>40</v>
      </c>
      <c r="O125" s="83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5" t="s">
        <v>129</v>
      </c>
      <c r="AT125" s="215" t="s">
        <v>126</v>
      </c>
      <c r="AU125" s="215" t="s">
        <v>76</v>
      </c>
      <c r="AY125" s="16" t="s">
        <v>118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76</v>
      </c>
      <c r="BK125" s="216">
        <f>ROUND(I125*H125,2)</f>
        <v>0</v>
      </c>
      <c r="BL125" s="16" t="s">
        <v>129</v>
      </c>
      <c r="BM125" s="215" t="s">
        <v>579</v>
      </c>
    </row>
    <row r="126" s="2" customFormat="1" ht="24.15" customHeight="1">
      <c r="A126" s="37"/>
      <c r="B126" s="38"/>
      <c r="C126" s="217" t="s">
        <v>241</v>
      </c>
      <c r="D126" s="217" t="s">
        <v>126</v>
      </c>
      <c r="E126" s="218" t="s">
        <v>580</v>
      </c>
      <c r="F126" s="219" t="s">
        <v>581</v>
      </c>
      <c r="G126" s="220" t="s">
        <v>122</v>
      </c>
      <c r="H126" s="221">
        <v>2</v>
      </c>
      <c r="I126" s="222"/>
      <c r="J126" s="223">
        <f>ROUND(I126*H126,2)</f>
        <v>0</v>
      </c>
      <c r="K126" s="219" t="s">
        <v>123</v>
      </c>
      <c r="L126" s="224"/>
      <c r="M126" s="225" t="s">
        <v>19</v>
      </c>
      <c r="N126" s="226" t="s">
        <v>40</v>
      </c>
      <c r="O126" s="83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5" t="s">
        <v>129</v>
      </c>
      <c r="AT126" s="215" t="s">
        <v>126</v>
      </c>
      <c r="AU126" s="215" t="s">
        <v>76</v>
      </c>
      <c r="AY126" s="16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76</v>
      </c>
      <c r="BK126" s="216">
        <f>ROUND(I126*H126,2)</f>
        <v>0</v>
      </c>
      <c r="BL126" s="16" t="s">
        <v>129</v>
      </c>
      <c r="BM126" s="215" t="s">
        <v>582</v>
      </c>
    </row>
    <row r="127" s="2" customFormat="1" ht="24.15" customHeight="1">
      <c r="A127" s="37"/>
      <c r="B127" s="38"/>
      <c r="C127" s="217" t="s">
        <v>245</v>
      </c>
      <c r="D127" s="217" t="s">
        <v>126</v>
      </c>
      <c r="E127" s="218" t="s">
        <v>583</v>
      </c>
      <c r="F127" s="219" t="s">
        <v>584</v>
      </c>
      <c r="G127" s="220" t="s">
        <v>122</v>
      </c>
      <c r="H127" s="221">
        <v>1</v>
      </c>
      <c r="I127" s="222"/>
      <c r="J127" s="223">
        <f>ROUND(I127*H127,2)</f>
        <v>0</v>
      </c>
      <c r="K127" s="219" t="s">
        <v>123</v>
      </c>
      <c r="L127" s="224"/>
      <c r="M127" s="225" t="s">
        <v>19</v>
      </c>
      <c r="N127" s="226" t="s">
        <v>40</v>
      </c>
      <c r="O127" s="83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5" t="s">
        <v>129</v>
      </c>
      <c r="AT127" s="215" t="s">
        <v>126</v>
      </c>
      <c r="AU127" s="215" t="s">
        <v>76</v>
      </c>
      <c r="AY127" s="16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76</v>
      </c>
      <c r="BK127" s="216">
        <f>ROUND(I127*H127,2)</f>
        <v>0</v>
      </c>
      <c r="BL127" s="16" t="s">
        <v>129</v>
      </c>
      <c r="BM127" s="215" t="s">
        <v>585</v>
      </c>
    </row>
    <row r="128" s="2" customFormat="1" ht="24.15" customHeight="1">
      <c r="A128" s="37"/>
      <c r="B128" s="38"/>
      <c r="C128" s="217" t="s">
        <v>249</v>
      </c>
      <c r="D128" s="217" t="s">
        <v>126</v>
      </c>
      <c r="E128" s="218" t="s">
        <v>586</v>
      </c>
      <c r="F128" s="219" t="s">
        <v>587</v>
      </c>
      <c r="G128" s="220" t="s">
        <v>122</v>
      </c>
      <c r="H128" s="221">
        <v>1</v>
      </c>
      <c r="I128" s="222"/>
      <c r="J128" s="223">
        <f>ROUND(I128*H128,2)</f>
        <v>0</v>
      </c>
      <c r="K128" s="219" t="s">
        <v>123</v>
      </c>
      <c r="L128" s="224"/>
      <c r="M128" s="225" t="s">
        <v>19</v>
      </c>
      <c r="N128" s="226" t="s">
        <v>40</v>
      </c>
      <c r="O128" s="83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5" t="s">
        <v>129</v>
      </c>
      <c r="AT128" s="215" t="s">
        <v>126</v>
      </c>
      <c r="AU128" s="215" t="s">
        <v>76</v>
      </c>
      <c r="AY128" s="16" t="s">
        <v>118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76</v>
      </c>
      <c r="BK128" s="216">
        <f>ROUND(I128*H128,2)</f>
        <v>0</v>
      </c>
      <c r="BL128" s="16" t="s">
        <v>129</v>
      </c>
      <c r="BM128" s="215" t="s">
        <v>588</v>
      </c>
    </row>
    <row r="129" s="2" customFormat="1" ht="62.7" customHeight="1">
      <c r="A129" s="37"/>
      <c r="B129" s="38"/>
      <c r="C129" s="204" t="s">
        <v>253</v>
      </c>
      <c r="D129" s="204" t="s">
        <v>119</v>
      </c>
      <c r="E129" s="205" t="s">
        <v>589</v>
      </c>
      <c r="F129" s="206" t="s">
        <v>590</v>
      </c>
      <c r="G129" s="207" t="s">
        <v>122</v>
      </c>
      <c r="H129" s="208">
        <v>111</v>
      </c>
      <c r="I129" s="209"/>
      <c r="J129" s="210">
        <f>ROUND(I129*H129,2)</f>
        <v>0</v>
      </c>
      <c r="K129" s="206" t="s">
        <v>123</v>
      </c>
      <c r="L129" s="43"/>
      <c r="M129" s="211" t="s">
        <v>19</v>
      </c>
      <c r="N129" s="212" t="s">
        <v>40</v>
      </c>
      <c r="O129" s="83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5" t="s">
        <v>124</v>
      </c>
      <c r="AT129" s="215" t="s">
        <v>119</v>
      </c>
      <c r="AU129" s="215" t="s">
        <v>76</v>
      </c>
      <c r="AY129" s="16" t="s">
        <v>118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76</v>
      </c>
      <c r="BK129" s="216">
        <f>ROUND(I129*H129,2)</f>
        <v>0</v>
      </c>
      <c r="BL129" s="16" t="s">
        <v>124</v>
      </c>
      <c r="BM129" s="215" t="s">
        <v>591</v>
      </c>
    </row>
    <row r="130" s="2" customFormat="1" ht="24.15" customHeight="1">
      <c r="A130" s="37"/>
      <c r="B130" s="38"/>
      <c r="C130" s="204" t="s">
        <v>257</v>
      </c>
      <c r="D130" s="204" t="s">
        <v>119</v>
      </c>
      <c r="E130" s="205" t="s">
        <v>592</v>
      </c>
      <c r="F130" s="206" t="s">
        <v>593</v>
      </c>
      <c r="G130" s="207" t="s">
        <v>122</v>
      </c>
      <c r="H130" s="208">
        <v>117</v>
      </c>
      <c r="I130" s="209"/>
      <c r="J130" s="210">
        <f>ROUND(I130*H130,2)</f>
        <v>0</v>
      </c>
      <c r="K130" s="206" t="s">
        <v>123</v>
      </c>
      <c r="L130" s="43"/>
      <c r="M130" s="211" t="s">
        <v>19</v>
      </c>
      <c r="N130" s="212" t="s">
        <v>40</v>
      </c>
      <c r="O130" s="83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5" t="s">
        <v>124</v>
      </c>
      <c r="AT130" s="215" t="s">
        <v>119</v>
      </c>
      <c r="AU130" s="215" t="s">
        <v>76</v>
      </c>
      <c r="AY130" s="16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76</v>
      </c>
      <c r="BK130" s="216">
        <f>ROUND(I130*H130,2)</f>
        <v>0</v>
      </c>
      <c r="BL130" s="16" t="s">
        <v>124</v>
      </c>
      <c r="BM130" s="215" t="s">
        <v>594</v>
      </c>
    </row>
    <row r="131" s="2" customFormat="1">
      <c r="A131" s="37"/>
      <c r="B131" s="38"/>
      <c r="C131" s="39"/>
      <c r="D131" s="227" t="s">
        <v>154</v>
      </c>
      <c r="E131" s="39"/>
      <c r="F131" s="228" t="s">
        <v>595</v>
      </c>
      <c r="G131" s="39"/>
      <c r="H131" s="39"/>
      <c r="I131" s="229"/>
      <c r="J131" s="39"/>
      <c r="K131" s="39"/>
      <c r="L131" s="43"/>
      <c r="M131" s="230"/>
      <c r="N131" s="23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154</v>
      </c>
      <c r="AU131" s="16" t="s">
        <v>76</v>
      </c>
    </row>
    <row r="132" s="2" customFormat="1" ht="24.15" customHeight="1">
      <c r="A132" s="37"/>
      <c r="B132" s="38"/>
      <c r="C132" s="204" t="s">
        <v>261</v>
      </c>
      <c r="D132" s="204" t="s">
        <v>119</v>
      </c>
      <c r="E132" s="205" t="s">
        <v>596</v>
      </c>
      <c r="F132" s="206" t="s">
        <v>597</v>
      </c>
      <c r="G132" s="207" t="s">
        <v>122</v>
      </c>
      <c r="H132" s="208">
        <v>7</v>
      </c>
      <c r="I132" s="209"/>
      <c r="J132" s="210">
        <f>ROUND(I132*H132,2)</f>
        <v>0</v>
      </c>
      <c r="K132" s="206" t="s">
        <v>123</v>
      </c>
      <c r="L132" s="43"/>
      <c r="M132" s="211" t="s">
        <v>19</v>
      </c>
      <c r="N132" s="212" t="s">
        <v>40</v>
      </c>
      <c r="O132" s="83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5" t="s">
        <v>76</v>
      </c>
      <c r="AT132" s="215" t="s">
        <v>119</v>
      </c>
      <c r="AU132" s="215" t="s">
        <v>76</v>
      </c>
      <c r="AY132" s="16" t="s">
        <v>118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76</v>
      </c>
      <c r="BK132" s="216">
        <f>ROUND(I132*H132,2)</f>
        <v>0</v>
      </c>
      <c r="BL132" s="16" t="s">
        <v>76</v>
      </c>
      <c r="BM132" s="215" t="s">
        <v>598</v>
      </c>
    </row>
    <row r="133" s="2" customFormat="1">
      <c r="A133" s="37"/>
      <c r="B133" s="38"/>
      <c r="C133" s="39"/>
      <c r="D133" s="227" t="s">
        <v>154</v>
      </c>
      <c r="E133" s="39"/>
      <c r="F133" s="228" t="s">
        <v>498</v>
      </c>
      <c r="G133" s="39"/>
      <c r="H133" s="39"/>
      <c r="I133" s="229"/>
      <c r="J133" s="39"/>
      <c r="K133" s="39"/>
      <c r="L133" s="43"/>
      <c r="M133" s="230"/>
      <c r="N133" s="23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154</v>
      </c>
      <c r="AU133" s="16" t="s">
        <v>76</v>
      </c>
    </row>
    <row r="134" s="2" customFormat="1" ht="24.15" customHeight="1">
      <c r="A134" s="37"/>
      <c r="B134" s="38"/>
      <c r="C134" s="217" t="s">
        <v>265</v>
      </c>
      <c r="D134" s="217" t="s">
        <v>126</v>
      </c>
      <c r="E134" s="218" t="s">
        <v>599</v>
      </c>
      <c r="F134" s="219" t="s">
        <v>600</v>
      </c>
      <c r="G134" s="220" t="s">
        <v>122</v>
      </c>
      <c r="H134" s="221">
        <v>1</v>
      </c>
      <c r="I134" s="222"/>
      <c r="J134" s="223">
        <f>ROUND(I134*H134,2)</f>
        <v>0</v>
      </c>
      <c r="K134" s="219" t="s">
        <v>123</v>
      </c>
      <c r="L134" s="224"/>
      <c r="M134" s="225" t="s">
        <v>19</v>
      </c>
      <c r="N134" s="226" t="s">
        <v>40</v>
      </c>
      <c r="O134" s="83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5" t="s">
        <v>129</v>
      </c>
      <c r="AT134" s="215" t="s">
        <v>126</v>
      </c>
      <c r="AU134" s="215" t="s">
        <v>76</v>
      </c>
      <c r="AY134" s="16" t="s">
        <v>118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76</v>
      </c>
      <c r="BK134" s="216">
        <f>ROUND(I134*H134,2)</f>
        <v>0</v>
      </c>
      <c r="BL134" s="16" t="s">
        <v>129</v>
      </c>
      <c r="BM134" s="215" t="s">
        <v>601</v>
      </c>
    </row>
    <row r="135" s="2" customFormat="1" ht="24.15" customHeight="1">
      <c r="A135" s="37"/>
      <c r="B135" s="38"/>
      <c r="C135" s="217" t="s">
        <v>269</v>
      </c>
      <c r="D135" s="217" t="s">
        <v>126</v>
      </c>
      <c r="E135" s="218" t="s">
        <v>602</v>
      </c>
      <c r="F135" s="219" t="s">
        <v>603</v>
      </c>
      <c r="G135" s="220" t="s">
        <v>122</v>
      </c>
      <c r="H135" s="221">
        <v>1</v>
      </c>
      <c r="I135" s="222"/>
      <c r="J135" s="223">
        <f>ROUND(I135*H135,2)</f>
        <v>0</v>
      </c>
      <c r="K135" s="219" t="s">
        <v>123</v>
      </c>
      <c r="L135" s="224"/>
      <c r="M135" s="225" t="s">
        <v>19</v>
      </c>
      <c r="N135" s="226" t="s">
        <v>40</v>
      </c>
      <c r="O135" s="83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5" t="s">
        <v>129</v>
      </c>
      <c r="AT135" s="215" t="s">
        <v>126</v>
      </c>
      <c r="AU135" s="215" t="s">
        <v>76</v>
      </c>
      <c r="AY135" s="16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76</v>
      </c>
      <c r="BK135" s="216">
        <f>ROUND(I135*H135,2)</f>
        <v>0</v>
      </c>
      <c r="BL135" s="16" t="s">
        <v>129</v>
      </c>
      <c r="BM135" s="215" t="s">
        <v>604</v>
      </c>
    </row>
    <row r="136" s="2" customFormat="1" ht="24.15" customHeight="1">
      <c r="A136" s="37"/>
      <c r="B136" s="38"/>
      <c r="C136" s="217" t="s">
        <v>273</v>
      </c>
      <c r="D136" s="217" t="s">
        <v>126</v>
      </c>
      <c r="E136" s="218" t="s">
        <v>605</v>
      </c>
      <c r="F136" s="219" t="s">
        <v>606</v>
      </c>
      <c r="G136" s="220" t="s">
        <v>122</v>
      </c>
      <c r="H136" s="221">
        <v>1</v>
      </c>
      <c r="I136" s="222"/>
      <c r="J136" s="223">
        <f>ROUND(I136*H136,2)</f>
        <v>0</v>
      </c>
      <c r="K136" s="219" t="s">
        <v>123</v>
      </c>
      <c r="L136" s="224"/>
      <c r="M136" s="225" t="s">
        <v>19</v>
      </c>
      <c r="N136" s="226" t="s">
        <v>40</v>
      </c>
      <c r="O136" s="83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5" t="s">
        <v>129</v>
      </c>
      <c r="AT136" s="215" t="s">
        <v>126</v>
      </c>
      <c r="AU136" s="215" t="s">
        <v>76</v>
      </c>
      <c r="AY136" s="16" t="s">
        <v>118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76</v>
      </c>
      <c r="BK136" s="216">
        <f>ROUND(I136*H136,2)</f>
        <v>0</v>
      </c>
      <c r="BL136" s="16" t="s">
        <v>129</v>
      </c>
      <c r="BM136" s="215" t="s">
        <v>607</v>
      </c>
    </row>
    <row r="137" s="2" customFormat="1" ht="24.15" customHeight="1">
      <c r="A137" s="37"/>
      <c r="B137" s="38"/>
      <c r="C137" s="217" t="s">
        <v>277</v>
      </c>
      <c r="D137" s="217" t="s">
        <v>126</v>
      </c>
      <c r="E137" s="218" t="s">
        <v>608</v>
      </c>
      <c r="F137" s="219" t="s">
        <v>609</v>
      </c>
      <c r="G137" s="220" t="s">
        <v>122</v>
      </c>
      <c r="H137" s="221">
        <v>1</v>
      </c>
      <c r="I137" s="222"/>
      <c r="J137" s="223">
        <f>ROUND(I137*H137,2)</f>
        <v>0</v>
      </c>
      <c r="K137" s="219" t="s">
        <v>123</v>
      </c>
      <c r="L137" s="224"/>
      <c r="M137" s="225" t="s">
        <v>19</v>
      </c>
      <c r="N137" s="226" t="s">
        <v>40</v>
      </c>
      <c r="O137" s="83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5" t="s">
        <v>129</v>
      </c>
      <c r="AT137" s="215" t="s">
        <v>126</v>
      </c>
      <c r="AU137" s="215" t="s">
        <v>76</v>
      </c>
      <c r="AY137" s="16" t="s">
        <v>118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76</v>
      </c>
      <c r="BK137" s="216">
        <f>ROUND(I137*H137,2)</f>
        <v>0</v>
      </c>
      <c r="BL137" s="16" t="s">
        <v>129</v>
      </c>
      <c r="BM137" s="215" t="s">
        <v>610</v>
      </c>
    </row>
    <row r="138" s="2" customFormat="1" ht="24.15" customHeight="1">
      <c r="A138" s="37"/>
      <c r="B138" s="38"/>
      <c r="C138" s="204" t="s">
        <v>281</v>
      </c>
      <c r="D138" s="204" t="s">
        <v>119</v>
      </c>
      <c r="E138" s="205" t="s">
        <v>611</v>
      </c>
      <c r="F138" s="206" t="s">
        <v>612</v>
      </c>
      <c r="G138" s="207" t="s">
        <v>122</v>
      </c>
      <c r="H138" s="208">
        <v>1</v>
      </c>
      <c r="I138" s="209"/>
      <c r="J138" s="210">
        <f>ROUND(I138*H138,2)</f>
        <v>0</v>
      </c>
      <c r="K138" s="206" t="s">
        <v>123</v>
      </c>
      <c r="L138" s="43"/>
      <c r="M138" s="211" t="s">
        <v>19</v>
      </c>
      <c r="N138" s="212" t="s">
        <v>40</v>
      </c>
      <c r="O138" s="83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5" t="s">
        <v>76</v>
      </c>
      <c r="AT138" s="215" t="s">
        <v>119</v>
      </c>
      <c r="AU138" s="215" t="s">
        <v>76</v>
      </c>
      <c r="AY138" s="16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76</v>
      </c>
      <c r="BK138" s="216">
        <f>ROUND(I138*H138,2)</f>
        <v>0</v>
      </c>
      <c r="BL138" s="16" t="s">
        <v>76</v>
      </c>
      <c r="BM138" s="215" t="s">
        <v>613</v>
      </c>
    </row>
    <row r="139" s="2" customFormat="1" ht="24.15" customHeight="1">
      <c r="A139" s="37"/>
      <c r="B139" s="38"/>
      <c r="C139" s="204" t="s">
        <v>285</v>
      </c>
      <c r="D139" s="204" t="s">
        <v>119</v>
      </c>
      <c r="E139" s="205" t="s">
        <v>614</v>
      </c>
      <c r="F139" s="206" t="s">
        <v>615</v>
      </c>
      <c r="G139" s="207" t="s">
        <v>122</v>
      </c>
      <c r="H139" s="208">
        <v>1</v>
      </c>
      <c r="I139" s="209"/>
      <c r="J139" s="210">
        <f>ROUND(I139*H139,2)</f>
        <v>0</v>
      </c>
      <c r="K139" s="206" t="s">
        <v>123</v>
      </c>
      <c r="L139" s="43"/>
      <c r="M139" s="211" t="s">
        <v>19</v>
      </c>
      <c r="N139" s="212" t="s">
        <v>40</v>
      </c>
      <c r="O139" s="83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5" t="s">
        <v>76</v>
      </c>
      <c r="AT139" s="215" t="s">
        <v>119</v>
      </c>
      <c r="AU139" s="215" t="s">
        <v>76</v>
      </c>
      <c r="AY139" s="16" t="s">
        <v>118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76</v>
      </c>
      <c r="BK139" s="216">
        <f>ROUND(I139*H139,2)</f>
        <v>0</v>
      </c>
      <c r="BL139" s="16" t="s">
        <v>76</v>
      </c>
      <c r="BM139" s="215" t="s">
        <v>616</v>
      </c>
    </row>
    <row r="140" s="2" customFormat="1" ht="24.15" customHeight="1">
      <c r="A140" s="37"/>
      <c r="B140" s="38"/>
      <c r="C140" s="217" t="s">
        <v>289</v>
      </c>
      <c r="D140" s="217" t="s">
        <v>126</v>
      </c>
      <c r="E140" s="218" t="s">
        <v>617</v>
      </c>
      <c r="F140" s="219" t="s">
        <v>618</v>
      </c>
      <c r="G140" s="220" t="s">
        <v>122</v>
      </c>
      <c r="H140" s="221">
        <v>1</v>
      </c>
      <c r="I140" s="222"/>
      <c r="J140" s="223">
        <f>ROUND(I140*H140,2)</f>
        <v>0</v>
      </c>
      <c r="K140" s="219" t="s">
        <v>123</v>
      </c>
      <c r="L140" s="224"/>
      <c r="M140" s="225" t="s">
        <v>19</v>
      </c>
      <c r="N140" s="226" t="s">
        <v>40</v>
      </c>
      <c r="O140" s="83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5" t="s">
        <v>129</v>
      </c>
      <c r="AT140" s="215" t="s">
        <v>126</v>
      </c>
      <c r="AU140" s="215" t="s">
        <v>76</v>
      </c>
      <c r="AY140" s="16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76</v>
      </c>
      <c r="BK140" s="216">
        <f>ROUND(I140*H140,2)</f>
        <v>0</v>
      </c>
      <c r="BL140" s="16" t="s">
        <v>129</v>
      </c>
      <c r="BM140" s="215" t="s">
        <v>619</v>
      </c>
    </row>
    <row r="141" s="2" customFormat="1" ht="24.15" customHeight="1">
      <c r="A141" s="37"/>
      <c r="B141" s="38"/>
      <c r="C141" s="217" t="s">
        <v>293</v>
      </c>
      <c r="D141" s="217" t="s">
        <v>126</v>
      </c>
      <c r="E141" s="218" t="s">
        <v>620</v>
      </c>
      <c r="F141" s="219" t="s">
        <v>621</v>
      </c>
      <c r="G141" s="220" t="s">
        <v>122</v>
      </c>
      <c r="H141" s="221">
        <v>1</v>
      </c>
      <c r="I141" s="222"/>
      <c r="J141" s="223">
        <f>ROUND(I141*H141,2)</f>
        <v>0</v>
      </c>
      <c r="K141" s="219" t="s">
        <v>123</v>
      </c>
      <c r="L141" s="224"/>
      <c r="M141" s="225" t="s">
        <v>19</v>
      </c>
      <c r="N141" s="226" t="s">
        <v>40</v>
      </c>
      <c r="O141" s="83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5" t="s">
        <v>129</v>
      </c>
      <c r="AT141" s="215" t="s">
        <v>126</v>
      </c>
      <c r="AU141" s="215" t="s">
        <v>76</v>
      </c>
      <c r="AY141" s="16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76</v>
      </c>
      <c r="BK141" s="216">
        <f>ROUND(I141*H141,2)</f>
        <v>0</v>
      </c>
      <c r="BL141" s="16" t="s">
        <v>129</v>
      </c>
      <c r="BM141" s="215" t="s">
        <v>622</v>
      </c>
    </row>
    <row r="142" s="2" customFormat="1" ht="24.15" customHeight="1">
      <c r="A142" s="37"/>
      <c r="B142" s="38"/>
      <c r="C142" s="204" t="s">
        <v>297</v>
      </c>
      <c r="D142" s="204" t="s">
        <v>119</v>
      </c>
      <c r="E142" s="205" t="s">
        <v>623</v>
      </c>
      <c r="F142" s="206" t="s">
        <v>624</v>
      </c>
      <c r="G142" s="207" t="s">
        <v>122</v>
      </c>
      <c r="H142" s="208">
        <v>2</v>
      </c>
      <c r="I142" s="209"/>
      <c r="J142" s="210">
        <f>ROUND(I142*H142,2)</f>
        <v>0</v>
      </c>
      <c r="K142" s="206" t="s">
        <v>123</v>
      </c>
      <c r="L142" s="43"/>
      <c r="M142" s="211" t="s">
        <v>19</v>
      </c>
      <c r="N142" s="212" t="s">
        <v>40</v>
      </c>
      <c r="O142" s="83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5" t="s">
        <v>124</v>
      </c>
      <c r="AT142" s="215" t="s">
        <v>119</v>
      </c>
      <c r="AU142" s="215" t="s">
        <v>76</v>
      </c>
      <c r="AY142" s="16" t="s">
        <v>118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76</v>
      </c>
      <c r="BK142" s="216">
        <f>ROUND(I142*H142,2)</f>
        <v>0</v>
      </c>
      <c r="BL142" s="16" t="s">
        <v>124</v>
      </c>
      <c r="BM142" s="215" t="s">
        <v>625</v>
      </c>
    </row>
    <row r="143" s="2" customFormat="1" ht="24.15" customHeight="1">
      <c r="A143" s="37"/>
      <c r="B143" s="38"/>
      <c r="C143" s="217" t="s">
        <v>301</v>
      </c>
      <c r="D143" s="217" t="s">
        <v>126</v>
      </c>
      <c r="E143" s="218" t="s">
        <v>626</v>
      </c>
      <c r="F143" s="219" t="s">
        <v>627</v>
      </c>
      <c r="G143" s="220" t="s">
        <v>122</v>
      </c>
      <c r="H143" s="221">
        <v>6</v>
      </c>
      <c r="I143" s="222"/>
      <c r="J143" s="223">
        <f>ROUND(I143*H143,2)</f>
        <v>0</v>
      </c>
      <c r="K143" s="219" t="s">
        <v>123</v>
      </c>
      <c r="L143" s="224"/>
      <c r="M143" s="225" t="s">
        <v>19</v>
      </c>
      <c r="N143" s="226" t="s">
        <v>40</v>
      </c>
      <c r="O143" s="83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5" t="s">
        <v>129</v>
      </c>
      <c r="AT143" s="215" t="s">
        <v>126</v>
      </c>
      <c r="AU143" s="215" t="s">
        <v>76</v>
      </c>
      <c r="AY143" s="16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76</v>
      </c>
      <c r="BK143" s="216">
        <f>ROUND(I143*H143,2)</f>
        <v>0</v>
      </c>
      <c r="BL143" s="16" t="s">
        <v>129</v>
      </c>
      <c r="BM143" s="215" t="s">
        <v>628</v>
      </c>
    </row>
    <row r="144" s="2" customFormat="1" ht="24.15" customHeight="1">
      <c r="A144" s="37"/>
      <c r="B144" s="38"/>
      <c r="C144" s="204" t="s">
        <v>305</v>
      </c>
      <c r="D144" s="204" t="s">
        <v>119</v>
      </c>
      <c r="E144" s="205" t="s">
        <v>629</v>
      </c>
      <c r="F144" s="206" t="s">
        <v>630</v>
      </c>
      <c r="G144" s="207" t="s">
        <v>122</v>
      </c>
      <c r="H144" s="208">
        <v>6</v>
      </c>
      <c r="I144" s="209"/>
      <c r="J144" s="210">
        <f>ROUND(I144*H144,2)</f>
        <v>0</v>
      </c>
      <c r="K144" s="206" t="s">
        <v>123</v>
      </c>
      <c r="L144" s="43"/>
      <c r="M144" s="211" t="s">
        <v>19</v>
      </c>
      <c r="N144" s="212" t="s">
        <v>40</v>
      </c>
      <c r="O144" s="83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5" t="s">
        <v>124</v>
      </c>
      <c r="AT144" s="215" t="s">
        <v>119</v>
      </c>
      <c r="AU144" s="215" t="s">
        <v>76</v>
      </c>
      <c r="AY144" s="16" t="s">
        <v>118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76</v>
      </c>
      <c r="BK144" s="216">
        <f>ROUND(I144*H144,2)</f>
        <v>0</v>
      </c>
      <c r="BL144" s="16" t="s">
        <v>124</v>
      </c>
      <c r="BM144" s="215" t="s">
        <v>631</v>
      </c>
    </row>
    <row r="145" s="2" customFormat="1" ht="24.15" customHeight="1">
      <c r="A145" s="37"/>
      <c r="B145" s="38"/>
      <c r="C145" s="217" t="s">
        <v>309</v>
      </c>
      <c r="D145" s="217" t="s">
        <v>126</v>
      </c>
      <c r="E145" s="218" t="s">
        <v>632</v>
      </c>
      <c r="F145" s="219" t="s">
        <v>633</v>
      </c>
      <c r="G145" s="220" t="s">
        <v>122</v>
      </c>
      <c r="H145" s="221">
        <v>1</v>
      </c>
      <c r="I145" s="222"/>
      <c r="J145" s="223">
        <f>ROUND(I145*H145,2)</f>
        <v>0</v>
      </c>
      <c r="K145" s="219" t="s">
        <v>123</v>
      </c>
      <c r="L145" s="224"/>
      <c r="M145" s="225" t="s">
        <v>19</v>
      </c>
      <c r="N145" s="226" t="s">
        <v>40</v>
      </c>
      <c r="O145" s="83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5" t="s">
        <v>129</v>
      </c>
      <c r="AT145" s="215" t="s">
        <v>126</v>
      </c>
      <c r="AU145" s="215" t="s">
        <v>76</v>
      </c>
      <c r="AY145" s="16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76</v>
      </c>
      <c r="BK145" s="216">
        <f>ROUND(I145*H145,2)</f>
        <v>0</v>
      </c>
      <c r="BL145" s="16" t="s">
        <v>129</v>
      </c>
      <c r="BM145" s="215" t="s">
        <v>634</v>
      </c>
    </row>
    <row r="146" s="2" customFormat="1" ht="24.15" customHeight="1">
      <c r="A146" s="37"/>
      <c r="B146" s="38"/>
      <c r="C146" s="204" t="s">
        <v>313</v>
      </c>
      <c r="D146" s="204" t="s">
        <v>119</v>
      </c>
      <c r="E146" s="205" t="s">
        <v>635</v>
      </c>
      <c r="F146" s="206" t="s">
        <v>636</v>
      </c>
      <c r="G146" s="207" t="s">
        <v>122</v>
      </c>
      <c r="H146" s="208">
        <v>1</v>
      </c>
      <c r="I146" s="209"/>
      <c r="J146" s="210">
        <f>ROUND(I146*H146,2)</f>
        <v>0</v>
      </c>
      <c r="K146" s="206" t="s">
        <v>123</v>
      </c>
      <c r="L146" s="43"/>
      <c r="M146" s="211" t="s">
        <v>19</v>
      </c>
      <c r="N146" s="212" t="s">
        <v>40</v>
      </c>
      <c r="O146" s="83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5" t="s">
        <v>124</v>
      </c>
      <c r="AT146" s="215" t="s">
        <v>119</v>
      </c>
      <c r="AU146" s="215" t="s">
        <v>76</v>
      </c>
      <c r="AY146" s="16" t="s">
        <v>118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76</v>
      </c>
      <c r="BK146" s="216">
        <f>ROUND(I146*H146,2)</f>
        <v>0</v>
      </c>
      <c r="BL146" s="16" t="s">
        <v>124</v>
      </c>
      <c r="BM146" s="215" t="s">
        <v>637</v>
      </c>
    </row>
    <row r="147" s="2" customFormat="1" ht="24.15" customHeight="1">
      <c r="A147" s="37"/>
      <c r="B147" s="38"/>
      <c r="C147" s="217" t="s">
        <v>317</v>
      </c>
      <c r="D147" s="217" t="s">
        <v>126</v>
      </c>
      <c r="E147" s="218" t="s">
        <v>638</v>
      </c>
      <c r="F147" s="219" t="s">
        <v>639</v>
      </c>
      <c r="G147" s="220" t="s">
        <v>122</v>
      </c>
      <c r="H147" s="221">
        <v>3</v>
      </c>
      <c r="I147" s="222"/>
      <c r="J147" s="223">
        <f>ROUND(I147*H147,2)</f>
        <v>0</v>
      </c>
      <c r="K147" s="219" t="s">
        <v>123</v>
      </c>
      <c r="L147" s="224"/>
      <c r="M147" s="225" t="s">
        <v>19</v>
      </c>
      <c r="N147" s="226" t="s">
        <v>40</v>
      </c>
      <c r="O147" s="83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5" t="s">
        <v>129</v>
      </c>
      <c r="AT147" s="215" t="s">
        <v>126</v>
      </c>
      <c r="AU147" s="215" t="s">
        <v>76</v>
      </c>
      <c r="AY147" s="16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76</v>
      </c>
      <c r="BK147" s="216">
        <f>ROUND(I147*H147,2)</f>
        <v>0</v>
      </c>
      <c r="BL147" s="16" t="s">
        <v>129</v>
      </c>
      <c r="BM147" s="215" t="s">
        <v>640</v>
      </c>
    </row>
    <row r="148" s="2" customFormat="1">
      <c r="A148" s="37"/>
      <c r="B148" s="38"/>
      <c r="C148" s="39"/>
      <c r="D148" s="227" t="s">
        <v>154</v>
      </c>
      <c r="E148" s="39"/>
      <c r="F148" s="228" t="s">
        <v>641</v>
      </c>
      <c r="G148" s="39"/>
      <c r="H148" s="39"/>
      <c r="I148" s="229"/>
      <c r="J148" s="39"/>
      <c r="K148" s="39"/>
      <c r="L148" s="43"/>
      <c r="M148" s="230"/>
      <c r="N148" s="231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154</v>
      </c>
      <c r="AU148" s="16" t="s">
        <v>76</v>
      </c>
    </row>
    <row r="149" s="2" customFormat="1" ht="24.15" customHeight="1">
      <c r="A149" s="37"/>
      <c r="B149" s="38"/>
      <c r="C149" s="217" t="s">
        <v>321</v>
      </c>
      <c r="D149" s="217" t="s">
        <v>126</v>
      </c>
      <c r="E149" s="218" t="s">
        <v>642</v>
      </c>
      <c r="F149" s="219" t="s">
        <v>643</v>
      </c>
      <c r="G149" s="220" t="s">
        <v>122</v>
      </c>
      <c r="H149" s="221">
        <v>3</v>
      </c>
      <c r="I149" s="222"/>
      <c r="J149" s="223">
        <f>ROUND(I149*H149,2)</f>
        <v>0</v>
      </c>
      <c r="K149" s="219" t="s">
        <v>123</v>
      </c>
      <c r="L149" s="224"/>
      <c r="M149" s="225" t="s">
        <v>19</v>
      </c>
      <c r="N149" s="226" t="s">
        <v>40</v>
      </c>
      <c r="O149" s="83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5" t="s">
        <v>129</v>
      </c>
      <c r="AT149" s="215" t="s">
        <v>126</v>
      </c>
      <c r="AU149" s="215" t="s">
        <v>76</v>
      </c>
      <c r="AY149" s="16" t="s">
        <v>118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76</v>
      </c>
      <c r="BK149" s="216">
        <f>ROUND(I149*H149,2)</f>
        <v>0</v>
      </c>
      <c r="BL149" s="16" t="s">
        <v>129</v>
      </c>
      <c r="BM149" s="215" t="s">
        <v>644</v>
      </c>
    </row>
    <row r="150" s="2" customFormat="1">
      <c r="A150" s="37"/>
      <c r="B150" s="38"/>
      <c r="C150" s="39"/>
      <c r="D150" s="227" t="s">
        <v>154</v>
      </c>
      <c r="E150" s="39"/>
      <c r="F150" s="228" t="s">
        <v>645</v>
      </c>
      <c r="G150" s="39"/>
      <c r="H150" s="39"/>
      <c r="I150" s="229"/>
      <c r="J150" s="39"/>
      <c r="K150" s="39"/>
      <c r="L150" s="43"/>
      <c r="M150" s="230"/>
      <c r="N150" s="231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154</v>
      </c>
      <c r="AU150" s="16" t="s">
        <v>76</v>
      </c>
    </row>
    <row r="151" s="2" customFormat="1" ht="24.15" customHeight="1">
      <c r="A151" s="37"/>
      <c r="B151" s="38"/>
      <c r="C151" s="217" t="s">
        <v>325</v>
      </c>
      <c r="D151" s="217" t="s">
        <v>126</v>
      </c>
      <c r="E151" s="218" t="s">
        <v>646</v>
      </c>
      <c r="F151" s="219" t="s">
        <v>647</v>
      </c>
      <c r="G151" s="220" t="s">
        <v>122</v>
      </c>
      <c r="H151" s="221">
        <v>2</v>
      </c>
      <c r="I151" s="222"/>
      <c r="J151" s="223">
        <f>ROUND(I151*H151,2)</f>
        <v>0</v>
      </c>
      <c r="K151" s="219" t="s">
        <v>123</v>
      </c>
      <c r="L151" s="224"/>
      <c r="M151" s="225" t="s">
        <v>19</v>
      </c>
      <c r="N151" s="226" t="s">
        <v>40</v>
      </c>
      <c r="O151" s="83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5" t="s">
        <v>129</v>
      </c>
      <c r="AT151" s="215" t="s">
        <v>126</v>
      </c>
      <c r="AU151" s="215" t="s">
        <v>76</v>
      </c>
      <c r="AY151" s="16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76</v>
      </c>
      <c r="BK151" s="216">
        <f>ROUND(I151*H151,2)</f>
        <v>0</v>
      </c>
      <c r="BL151" s="16" t="s">
        <v>129</v>
      </c>
      <c r="BM151" s="215" t="s">
        <v>648</v>
      </c>
    </row>
    <row r="152" s="2" customFormat="1">
      <c r="A152" s="37"/>
      <c r="B152" s="38"/>
      <c r="C152" s="39"/>
      <c r="D152" s="227" t="s">
        <v>154</v>
      </c>
      <c r="E152" s="39"/>
      <c r="F152" s="228" t="s">
        <v>649</v>
      </c>
      <c r="G152" s="39"/>
      <c r="H152" s="39"/>
      <c r="I152" s="229"/>
      <c r="J152" s="39"/>
      <c r="K152" s="39"/>
      <c r="L152" s="43"/>
      <c r="M152" s="230"/>
      <c r="N152" s="231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154</v>
      </c>
      <c r="AU152" s="16" t="s">
        <v>76</v>
      </c>
    </row>
    <row r="153" s="2" customFormat="1" ht="24.15" customHeight="1">
      <c r="A153" s="37"/>
      <c r="B153" s="38"/>
      <c r="C153" s="217" t="s">
        <v>333</v>
      </c>
      <c r="D153" s="217" t="s">
        <v>126</v>
      </c>
      <c r="E153" s="218" t="s">
        <v>650</v>
      </c>
      <c r="F153" s="219" t="s">
        <v>651</v>
      </c>
      <c r="G153" s="220" t="s">
        <v>122</v>
      </c>
      <c r="H153" s="221">
        <v>2</v>
      </c>
      <c r="I153" s="222"/>
      <c r="J153" s="223">
        <f>ROUND(I153*H153,2)</f>
        <v>0</v>
      </c>
      <c r="K153" s="219" t="s">
        <v>123</v>
      </c>
      <c r="L153" s="224"/>
      <c r="M153" s="225" t="s">
        <v>19</v>
      </c>
      <c r="N153" s="226" t="s">
        <v>40</v>
      </c>
      <c r="O153" s="83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5" t="s">
        <v>129</v>
      </c>
      <c r="AT153" s="215" t="s">
        <v>126</v>
      </c>
      <c r="AU153" s="215" t="s">
        <v>76</v>
      </c>
      <c r="AY153" s="16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76</v>
      </c>
      <c r="BK153" s="216">
        <f>ROUND(I153*H153,2)</f>
        <v>0</v>
      </c>
      <c r="BL153" s="16" t="s">
        <v>129</v>
      </c>
      <c r="BM153" s="215" t="s">
        <v>652</v>
      </c>
    </row>
    <row r="154" s="2" customFormat="1" ht="37.8" customHeight="1">
      <c r="A154" s="37"/>
      <c r="B154" s="38"/>
      <c r="C154" s="204" t="s">
        <v>337</v>
      </c>
      <c r="D154" s="204" t="s">
        <v>119</v>
      </c>
      <c r="E154" s="205" t="s">
        <v>653</v>
      </c>
      <c r="F154" s="206" t="s">
        <v>654</v>
      </c>
      <c r="G154" s="207" t="s">
        <v>122</v>
      </c>
      <c r="H154" s="208">
        <v>10</v>
      </c>
      <c r="I154" s="209"/>
      <c r="J154" s="210">
        <f>ROUND(I154*H154,2)</f>
        <v>0</v>
      </c>
      <c r="K154" s="206" t="s">
        <v>123</v>
      </c>
      <c r="L154" s="43"/>
      <c r="M154" s="211" t="s">
        <v>19</v>
      </c>
      <c r="N154" s="212" t="s">
        <v>40</v>
      </c>
      <c r="O154" s="83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5" t="s">
        <v>124</v>
      </c>
      <c r="AT154" s="215" t="s">
        <v>119</v>
      </c>
      <c r="AU154" s="215" t="s">
        <v>76</v>
      </c>
      <c r="AY154" s="16" t="s">
        <v>118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76</v>
      </c>
      <c r="BK154" s="216">
        <f>ROUND(I154*H154,2)</f>
        <v>0</v>
      </c>
      <c r="BL154" s="16" t="s">
        <v>124</v>
      </c>
      <c r="BM154" s="215" t="s">
        <v>655</v>
      </c>
    </row>
    <row r="155" s="2" customFormat="1" ht="24.15" customHeight="1">
      <c r="A155" s="37"/>
      <c r="B155" s="38"/>
      <c r="C155" s="217" t="s">
        <v>342</v>
      </c>
      <c r="D155" s="217" t="s">
        <v>126</v>
      </c>
      <c r="E155" s="218" t="s">
        <v>656</v>
      </c>
      <c r="F155" s="219" t="s">
        <v>657</v>
      </c>
      <c r="G155" s="220" t="s">
        <v>122</v>
      </c>
      <c r="H155" s="221">
        <v>1</v>
      </c>
      <c r="I155" s="222"/>
      <c r="J155" s="223">
        <f>ROUND(I155*H155,2)</f>
        <v>0</v>
      </c>
      <c r="K155" s="219" t="s">
        <v>123</v>
      </c>
      <c r="L155" s="224"/>
      <c r="M155" s="225" t="s">
        <v>19</v>
      </c>
      <c r="N155" s="226" t="s">
        <v>40</v>
      </c>
      <c r="O155" s="83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5" t="s">
        <v>129</v>
      </c>
      <c r="AT155" s="215" t="s">
        <v>126</v>
      </c>
      <c r="AU155" s="215" t="s">
        <v>76</v>
      </c>
      <c r="AY155" s="16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76</v>
      </c>
      <c r="BK155" s="216">
        <f>ROUND(I155*H155,2)</f>
        <v>0</v>
      </c>
      <c r="BL155" s="16" t="s">
        <v>129</v>
      </c>
      <c r="BM155" s="215" t="s">
        <v>658</v>
      </c>
    </row>
    <row r="156" s="2" customFormat="1" ht="24.15" customHeight="1">
      <c r="A156" s="37"/>
      <c r="B156" s="38"/>
      <c r="C156" s="217" t="s">
        <v>346</v>
      </c>
      <c r="D156" s="217" t="s">
        <v>126</v>
      </c>
      <c r="E156" s="218" t="s">
        <v>659</v>
      </c>
      <c r="F156" s="219" t="s">
        <v>660</v>
      </c>
      <c r="G156" s="220" t="s">
        <v>231</v>
      </c>
      <c r="H156" s="221">
        <v>350</v>
      </c>
      <c r="I156" s="222"/>
      <c r="J156" s="223">
        <f>ROUND(I156*H156,2)</f>
        <v>0</v>
      </c>
      <c r="K156" s="219" t="s">
        <v>123</v>
      </c>
      <c r="L156" s="224"/>
      <c r="M156" s="225" t="s">
        <v>19</v>
      </c>
      <c r="N156" s="226" t="s">
        <v>40</v>
      </c>
      <c r="O156" s="83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5" t="s">
        <v>129</v>
      </c>
      <c r="AT156" s="215" t="s">
        <v>126</v>
      </c>
      <c r="AU156" s="215" t="s">
        <v>76</v>
      </c>
      <c r="AY156" s="16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76</v>
      </c>
      <c r="BK156" s="216">
        <f>ROUND(I156*H156,2)</f>
        <v>0</v>
      </c>
      <c r="BL156" s="16" t="s">
        <v>129</v>
      </c>
      <c r="BM156" s="215" t="s">
        <v>661</v>
      </c>
    </row>
    <row r="157" s="2" customFormat="1" ht="24.15" customHeight="1">
      <c r="A157" s="37"/>
      <c r="B157" s="38"/>
      <c r="C157" s="217" t="s">
        <v>350</v>
      </c>
      <c r="D157" s="217" t="s">
        <v>126</v>
      </c>
      <c r="E157" s="218" t="s">
        <v>662</v>
      </c>
      <c r="F157" s="219" t="s">
        <v>663</v>
      </c>
      <c r="G157" s="220" t="s">
        <v>231</v>
      </c>
      <c r="H157" s="221">
        <v>80</v>
      </c>
      <c r="I157" s="222"/>
      <c r="J157" s="223">
        <f>ROUND(I157*H157,2)</f>
        <v>0</v>
      </c>
      <c r="K157" s="219" t="s">
        <v>123</v>
      </c>
      <c r="L157" s="224"/>
      <c r="M157" s="225" t="s">
        <v>19</v>
      </c>
      <c r="N157" s="226" t="s">
        <v>40</v>
      </c>
      <c r="O157" s="83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5" t="s">
        <v>129</v>
      </c>
      <c r="AT157" s="215" t="s">
        <v>126</v>
      </c>
      <c r="AU157" s="215" t="s">
        <v>76</v>
      </c>
      <c r="AY157" s="16" t="s">
        <v>118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76</v>
      </c>
      <c r="BK157" s="216">
        <f>ROUND(I157*H157,2)</f>
        <v>0</v>
      </c>
      <c r="BL157" s="16" t="s">
        <v>129</v>
      </c>
      <c r="BM157" s="215" t="s">
        <v>664</v>
      </c>
    </row>
    <row r="158" s="2" customFormat="1" ht="24.15" customHeight="1">
      <c r="A158" s="37"/>
      <c r="B158" s="38"/>
      <c r="C158" s="217" t="s">
        <v>354</v>
      </c>
      <c r="D158" s="217" t="s">
        <v>126</v>
      </c>
      <c r="E158" s="218" t="s">
        <v>665</v>
      </c>
      <c r="F158" s="219" t="s">
        <v>666</v>
      </c>
      <c r="G158" s="220" t="s">
        <v>231</v>
      </c>
      <c r="H158" s="221">
        <v>80</v>
      </c>
      <c r="I158" s="222"/>
      <c r="J158" s="223">
        <f>ROUND(I158*H158,2)</f>
        <v>0</v>
      </c>
      <c r="K158" s="219" t="s">
        <v>123</v>
      </c>
      <c r="L158" s="224"/>
      <c r="M158" s="225" t="s">
        <v>19</v>
      </c>
      <c r="N158" s="226" t="s">
        <v>40</v>
      </c>
      <c r="O158" s="83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5" t="s">
        <v>129</v>
      </c>
      <c r="AT158" s="215" t="s">
        <v>126</v>
      </c>
      <c r="AU158" s="215" t="s">
        <v>76</v>
      </c>
      <c r="AY158" s="16" t="s">
        <v>118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76</v>
      </c>
      <c r="BK158" s="216">
        <f>ROUND(I158*H158,2)</f>
        <v>0</v>
      </c>
      <c r="BL158" s="16" t="s">
        <v>129</v>
      </c>
      <c r="BM158" s="215" t="s">
        <v>667</v>
      </c>
    </row>
    <row r="159" s="2" customFormat="1" ht="24.15" customHeight="1">
      <c r="A159" s="37"/>
      <c r="B159" s="38"/>
      <c r="C159" s="204" t="s">
        <v>358</v>
      </c>
      <c r="D159" s="204" t="s">
        <v>119</v>
      </c>
      <c r="E159" s="205" t="s">
        <v>668</v>
      </c>
      <c r="F159" s="206" t="s">
        <v>669</v>
      </c>
      <c r="G159" s="207" t="s">
        <v>122</v>
      </c>
      <c r="H159" s="208">
        <v>890</v>
      </c>
      <c r="I159" s="209"/>
      <c r="J159" s="210">
        <f>ROUND(I159*H159,2)</f>
        <v>0</v>
      </c>
      <c r="K159" s="206" t="s">
        <v>123</v>
      </c>
      <c r="L159" s="43"/>
      <c r="M159" s="211" t="s">
        <v>19</v>
      </c>
      <c r="N159" s="212" t="s">
        <v>40</v>
      </c>
      <c r="O159" s="83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5" t="s">
        <v>124</v>
      </c>
      <c r="AT159" s="215" t="s">
        <v>119</v>
      </c>
      <c r="AU159" s="215" t="s">
        <v>76</v>
      </c>
      <c r="AY159" s="16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76</v>
      </c>
      <c r="BK159" s="216">
        <f>ROUND(I159*H159,2)</f>
        <v>0</v>
      </c>
      <c r="BL159" s="16" t="s">
        <v>124</v>
      </c>
      <c r="BM159" s="215" t="s">
        <v>670</v>
      </c>
    </row>
    <row r="160" s="2" customFormat="1" ht="37.8" customHeight="1">
      <c r="A160" s="37"/>
      <c r="B160" s="38"/>
      <c r="C160" s="217" t="s">
        <v>362</v>
      </c>
      <c r="D160" s="217" t="s">
        <v>126</v>
      </c>
      <c r="E160" s="218" t="s">
        <v>671</v>
      </c>
      <c r="F160" s="219" t="s">
        <v>672</v>
      </c>
      <c r="G160" s="220" t="s">
        <v>122</v>
      </c>
      <c r="H160" s="221">
        <v>1</v>
      </c>
      <c r="I160" s="222"/>
      <c r="J160" s="223">
        <f>ROUND(I160*H160,2)</f>
        <v>0</v>
      </c>
      <c r="K160" s="219" t="s">
        <v>123</v>
      </c>
      <c r="L160" s="224"/>
      <c r="M160" s="225" t="s">
        <v>19</v>
      </c>
      <c r="N160" s="226" t="s">
        <v>40</v>
      </c>
      <c r="O160" s="83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5" t="s">
        <v>129</v>
      </c>
      <c r="AT160" s="215" t="s">
        <v>126</v>
      </c>
      <c r="AU160" s="215" t="s">
        <v>76</v>
      </c>
      <c r="AY160" s="16" t="s">
        <v>118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76</v>
      </c>
      <c r="BK160" s="216">
        <f>ROUND(I160*H160,2)</f>
        <v>0</v>
      </c>
      <c r="BL160" s="16" t="s">
        <v>129</v>
      </c>
      <c r="BM160" s="215" t="s">
        <v>673</v>
      </c>
    </row>
    <row r="161" s="2" customFormat="1">
      <c r="A161" s="37"/>
      <c r="B161" s="38"/>
      <c r="C161" s="39"/>
      <c r="D161" s="227" t="s">
        <v>154</v>
      </c>
      <c r="E161" s="39"/>
      <c r="F161" s="228" t="s">
        <v>674</v>
      </c>
      <c r="G161" s="39"/>
      <c r="H161" s="39"/>
      <c r="I161" s="229"/>
      <c r="J161" s="39"/>
      <c r="K161" s="39"/>
      <c r="L161" s="43"/>
      <c r="M161" s="230"/>
      <c r="N161" s="231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154</v>
      </c>
      <c r="AU161" s="16" t="s">
        <v>76</v>
      </c>
    </row>
    <row r="162" s="2" customFormat="1" ht="37.8" customHeight="1">
      <c r="A162" s="37"/>
      <c r="B162" s="38"/>
      <c r="C162" s="204" t="s">
        <v>366</v>
      </c>
      <c r="D162" s="204" t="s">
        <v>119</v>
      </c>
      <c r="E162" s="205" t="s">
        <v>675</v>
      </c>
      <c r="F162" s="206" t="s">
        <v>676</v>
      </c>
      <c r="G162" s="207" t="s">
        <v>122</v>
      </c>
      <c r="H162" s="208">
        <v>1</v>
      </c>
      <c r="I162" s="209"/>
      <c r="J162" s="210">
        <f>ROUND(I162*H162,2)</f>
        <v>0</v>
      </c>
      <c r="K162" s="206" t="s">
        <v>123</v>
      </c>
      <c r="L162" s="43"/>
      <c r="M162" s="211" t="s">
        <v>19</v>
      </c>
      <c r="N162" s="212" t="s">
        <v>40</v>
      </c>
      <c r="O162" s="83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5" t="s">
        <v>124</v>
      </c>
      <c r="AT162" s="215" t="s">
        <v>119</v>
      </c>
      <c r="AU162" s="215" t="s">
        <v>76</v>
      </c>
      <c r="AY162" s="16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76</v>
      </c>
      <c r="BK162" s="216">
        <f>ROUND(I162*H162,2)</f>
        <v>0</v>
      </c>
      <c r="BL162" s="16" t="s">
        <v>124</v>
      </c>
      <c r="BM162" s="215" t="s">
        <v>677</v>
      </c>
    </row>
    <row r="163" s="2" customFormat="1" ht="24.15" customHeight="1">
      <c r="A163" s="37"/>
      <c r="B163" s="38"/>
      <c r="C163" s="217" t="s">
        <v>370</v>
      </c>
      <c r="D163" s="217" t="s">
        <v>126</v>
      </c>
      <c r="E163" s="218" t="s">
        <v>678</v>
      </c>
      <c r="F163" s="219" t="s">
        <v>679</v>
      </c>
      <c r="G163" s="220" t="s">
        <v>122</v>
      </c>
      <c r="H163" s="221">
        <v>1</v>
      </c>
      <c r="I163" s="222"/>
      <c r="J163" s="223">
        <f>ROUND(I163*H163,2)</f>
        <v>0</v>
      </c>
      <c r="K163" s="219" t="s">
        <v>123</v>
      </c>
      <c r="L163" s="224"/>
      <c r="M163" s="225" t="s">
        <v>19</v>
      </c>
      <c r="N163" s="226" t="s">
        <v>40</v>
      </c>
      <c r="O163" s="83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5" t="s">
        <v>129</v>
      </c>
      <c r="AT163" s="215" t="s">
        <v>126</v>
      </c>
      <c r="AU163" s="215" t="s">
        <v>76</v>
      </c>
      <c r="AY163" s="16" t="s">
        <v>118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76</v>
      </c>
      <c r="BK163" s="216">
        <f>ROUND(I163*H163,2)</f>
        <v>0</v>
      </c>
      <c r="BL163" s="16" t="s">
        <v>129</v>
      </c>
      <c r="BM163" s="215" t="s">
        <v>680</v>
      </c>
    </row>
    <row r="164" s="2" customFormat="1" ht="24.15" customHeight="1">
      <c r="A164" s="37"/>
      <c r="B164" s="38"/>
      <c r="C164" s="217" t="s">
        <v>374</v>
      </c>
      <c r="D164" s="217" t="s">
        <v>126</v>
      </c>
      <c r="E164" s="218" t="s">
        <v>681</v>
      </c>
      <c r="F164" s="219" t="s">
        <v>682</v>
      </c>
      <c r="G164" s="220" t="s">
        <v>122</v>
      </c>
      <c r="H164" s="221">
        <v>2</v>
      </c>
      <c r="I164" s="222"/>
      <c r="J164" s="223">
        <f>ROUND(I164*H164,2)</f>
        <v>0</v>
      </c>
      <c r="K164" s="219" t="s">
        <v>123</v>
      </c>
      <c r="L164" s="224"/>
      <c r="M164" s="225" t="s">
        <v>19</v>
      </c>
      <c r="N164" s="226" t="s">
        <v>40</v>
      </c>
      <c r="O164" s="83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5" t="s">
        <v>129</v>
      </c>
      <c r="AT164" s="215" t="s">
        <v>126</v>
      </c>
      <c r="AU164" s="215" t="s">
        <v>76</v>
      </c>
      <c r="AY164" s="16" t="s">
        <v>118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76</v>
      </c>
      <c r="BK164" s="216">
        <f>ROUND(I164*H164,2)</f>
        <v>0</v>
      </c>
      <c r="BL164" s="16" t="s">
        <v>129</v>
      </c>
      <c r="BM164" s="215" t="s">
        <v>683</v>
      </c>
    </row>
    <row r="165" s="2" customFormat="1" ht="24.15" customHeight="1">
      <c r="A165" s="37"/>
      <c r="B165" s="38"/>
      <c r="C165" s="217" t="s">
        <v>378</v>
      </c>
      <c r="D165" s="217" t="s">
        <v>126</v>
      </c>
      <c r="E165" s="218" t="s">
        <v>684</v>
      </c>
      <c r="F165" s="219" t="s">
        <v>685</v>
      </c>
      <c r="G165" s="220" t="s">
        <v>122</v>
      </c>
      <c r="H165" s="221">
        <v>1</v>
      </c>
      <c r="I165" s="222"/>
      <c r="J165" s="223">
        <f>ROUND(I165*H165,2)</f>
        <v>0</v>
      </c>
      <c r="K165" s="219" t="s">
        <v>123</v>
      </c>
      <c r="L165" s="224"/>
      <c r="M165" s="225" t="s">
        <v>19</v>
      </c>
      <c r="N165" s="226" t="s">
        <v>40</v>
      </c>
      <c r="O165" s="83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5" t="s">
        <v>129</v>
      </c>
      <c r="AT165" s="215" t="s">
        <v>126</v>
      </c>
      <c r="AU165" s="215" t="s">
        <v>76</v>
      </c>
      <c r="AY165" s="16" t="s">
        <v>118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76</v>
      </c>
      <c r="BK165" s="216">
        <f>ROUND(I165*H165,2)</f>
        <v>0</v>
      </c>
      <c r="BL165" s="16" t="s">
        <v>129</v>
      </c>
      <c r="BM165" s="215" t="s">
        <v>686</v>
      </c>
    </row>
    <row r="166" s="2" customFormat="1" ht="24.15" customHeight="1">
      <c r="A166" s="37"/>
      <c r="B166" s="38"/>
      <c r="C166" s="204" t="s">
        <v>210</v>
      </c>
      <c r="D166" s="204" t="s">
        <v>119</v>
      </c>
      <c r="E166" s="205" t="s">
        <v>177</v>
      </c>
      <c r="F166" s="206" t="s">
        <v>178</v>
      </c>
      <c r="G166" s="207" t="s">
        <v>122</v>
      </c>
      <c r="H166" s="208">
        <v>1</v>
      </c>
      <c r="I166" s="209"/>
      <c r="J166" s="210">
        <f>ROUND(I166*H166,2)</f>
        <v>0</v>
      </c>
      <c r="K166" s="206" t="s">
        <v>123</v>
      </c>
      <c r="L166" s="43"/>
      <c r="M166" s="211" t="s">
        <v>19</v>
      </c>
      <c r="N166" s="212" t="s">
        <v>40</v>
      </c>
      <c r="O166" s="83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5" t="s">
        <v>76</v>
      </c>
      <c r="AT166" s="215" t="s">
        <v>119</v>
      </c>
      <c r="AU166" s="215" t="s">
        <v>76</v>
      </c>
      <c r="AY166" s="16" t="s">
        <v>118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76</v>
      </c>
      <c r="BK166" s="216">
        <f>ROUND(I166*H166,2)</f>
        <v>0</v>
      </c>
      <c r="BL166" s="16" t="s">
        <v>76</v>
      </c>
      <c r="BM166" s="215" t="s">
        <v>687</v>
      </c>
    </row>
    <row r="167" s="2" customFormat="1" ht="24.15" customHeight="1">
      <c r="A167" s="37"/>
      <c r="B167" s="38"/>
      <c r="C167" s="204" t="s">
        <v>385</v>
      </c>
      <c r="D167" s="204" t="s">
        <v>119</v>
      </c>
      <c r="E167" s="205" t="s">
        <v>688</v>
      </c>
      <c r="F167" s="206" t="s">
        <v>689</v>
      </c>
      <c r="G167" s="207" t="s">
        <v>122</v>
      </c>
      <c r="H167" s="208">
        <v>3</v>
      </c>
      <c r="I167" s="209"/>
      <c r="J167" s="210">
        <f>ROUND(I167*H167,2)</f>
        <v>0</v>
      </c>
      <c r="K167" s="206" t="s">
        <v>123</v>
      </c>
      <c r="L167" s="43"/>
      <c r="M167" s="211" t="s">
        <v>19</v>
      </c>
      <c r="N167" s="212" t="s">
        <v>40</v>
      </c>
      <c r="O167" s="83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5" t="s">
        <v>124</v>
      </c>
      <c r="AT167" s="215" t="s">
        <v>119</v>
      </c>
      <c r="AU167" s="215" t="s">
        <v>76</v>
      </c>
      <c r="AY167" s="16" t="s">
        <v>118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76</v>
      </c>
      <c r="BK167" s="216">
        <f>ROUND(I167*H167,2)</f>
        <v>0</v>
      </c>
      <c r="BL167" s="16" t="s">
        <v>124</v>
      </c>
      <c r="BM167" s="215" t="s">
        <v>690</v>
      </c>
    </row>
    <row r="168" s="2" customFormat="1" ht="37.8" customHeight="1">
      <c r="A168" s="37"/>
      <c r="B168" s="38"/>
      <c r="C168" s="217" t="s">
        <v>389</v>
      </c>
      <c r="D168" s="217" t="s">
        <v>126</v>
      </c>
      <c r="E168" s="218" t="s">
        <v>671</v>
      </c>
      <c r="F168" s="219" t="s">
        <v>672</v>
      </c>
      <c r="G168" s="220" t="s">
        <v>122</v>
      </c>
      <c r="H168" s="221">
        <v>1</v>
      </c>
      <c r="I168" s="222"/>
      <c r="J168" s="223">
        <f>ROUND(I168*H168,2)</f>
        <v>0</v>
      </c>
      <c r="K168" s="219" t="s">
        <v>123</v>
      </c>
      <c r="L168" s="224"/>
      <c r="M168" s="225" t="s">
        <v>19</v>
      </c>
      <c r="N168" s="226" t="s">
        <v>40</v>
      </c>
      <c r="O168" s="83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5" t="s">
        <v>78</v>
      </c>
      <c r="AT168" s="215" t="s">
        <v>126</v>
      </c>
      <c r="AU168" s="215" t="s">
        <v>76</v>
      </c>
      <c r="AY168" s="16" t="s">
        <v>118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76</v>
      </c>
      <c r="BK168" s="216">
        <f>ROUND(I168*H168,2)</f>
        <v>0</v>
      </c>
      <c r="BL168" s="16" t="s">
        <v>76</v>
      </c>
      <c r="BM168" s="215" t="s">
        <v>691</v>
      </c>
    </row>
    <row r="169" s="2" customFormat="1">
      <c r="A169" s="37"/>
      <c r="B169" s="38"/>
      <c r="C169" s="39"/>
      <c r="D169" s="227" t="s">
        <v>154</v>
      </c>
      <c r="E169" s="39"/>
      <c r="F169" s="228" t="s">
        <v>692</v>
      </c>
      <c r="G169" s="39"/>
      <c r="H169" s="39"/>
      <c r="I169" s="229"/>
      <c r="J169" s="39"/>
      <c r="K169" s="39"/>
      <c r="L169" s="43"/>
      <c r="M169" s="230"/>
      <c r="N169" s="23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154</v>
      </c>
      <c r="AU169" s="16" t="s">
        <v>76</v>
      </c>
    </row>
    <row r="170" s="2" customFormat="1" ht="37.8" customHeight="1">
      <c r="A170" s="37"/>
      <c r="B170" s="38"/>
      <c r="C170" s="204" t="s">
        <v>393</v>
      </c>
      <c r="D170" s="204" t="s">
        <v>119</v>
      </c>
      <c r="E170" s="205" t="s">
        <v>675</v>
      </c>
      <c r="F170" s="206" t="s">
        <v>676</v>
      </c>
      <c r="G170" s="207" t="s">
        <v>122</v>
      </c>
      <c r="H170" s="208">
        <v>1</v>
      </c>
      <c r="I170" s="209"/>
      <c r="J170" s="210">
        <f>ROUND(I170*H170,2)</f>
        <v>0</v>
      </c>
      <c r="K170" s="206" t="s">
        <v>123</v>
      </c>
      <c r="L170" s="43"/>
      <c r="M170" s="211" t="s">
        <v>19</v>
      </c>
      <c r="N170" s="212" t="s">
        <v>40</v>
      </c>
      <c r="O170" s="83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5" t="s">
        <v>76</v>
      </c>
      <c r="AT170" s="215" t="s">
        <v>119</v>
      </c>
      <c r="AU170" s="215" t="s">
        <v>76</v>
      </c>
      <c r="AY170" s="16" t="s">
        <v>118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76</v>
      </c>
      <c r="BK170" s="216">
        <f>ROUND(I170*H170,2)</f>
        <v>0</v>
      </c>
      <c r="BL170" s="16" t="s">
        <v>76</v>
      </c>
      <c r="BM170" s="215" t="s">
        <v>693</v>
      </c>
    </row>
    <row r="171" s="2" customFormat="1" ht="24.15" customHeight="1">
      <c r="A171" s="37"/>
      <c r="B171" s="38"/>
      <c r="C171" s="217" t="s">
        <v>397</v>
      </c>
      <c r="D171" s="217" t="s">
        <v>126</v>
      </c>
      <c r="E171" s="218" t="s">
        <v>681</v>
      </c>
      <c r="F171" s="219" t="s">
        <v>682</v>
      </c>
      <c r="G171" s="220" t="s">
        <v>122</v>
      </c>
      <c r="H171" s="221">
        <v>3</v>
      </c>
      <c r="I171" s="222"/>
      <c r="J171" s="223">
        <f>ROUND(I171*H171,2)</f>
        <v>0</v>
      </c>
      <c r="K171" s="219" t="s">
        <v>123</v>
      </c>
      <c r="L171" s="224"/>
      <c r="M171" s="225" t="s">
        <v>19</v>
      </c>
      <c r="N171" s="226" t="s">
        <v>40</v>
      </c>
      <c r="O171" s="83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5" t="s">
        <v>129</v>
      </c>
      <c r="AT171" s="215" t="s">
        <v>126</v>
      </c>
      <c r="AU171" s="215" t="s">
        <v>76</v>
      </c>
      <c r="AY171" s="16" t="s">
        <v>118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76</v>
      </c>
      <c r="BK171" s="216">
        <f>ROUND(I171*H171,2)</f>
        <v>0</v>
      </c>
      <c r="BL171" s="16" t="s">
        <v>129</v>
      </c>
      <c r="BM171" s="215" t="s">
        <v>694</v>
      </c>
    </row>
    <row r="172" s="2" customFormat="1" ht="24.15" customHeight="1">
      <c r="A172" s="37"/>
      <c r="B172" s="38"/>
      <c r="C172" s="217" t="s">
        <v>401</v>
      </c>
      <c r="D172" s="217" t="s">
        <v>126</v>
      </c>
      <c r="E172" s="218" t="s">
        <v>695</v>
      </c>
      <c r="F172" s="219" t="s">
        <v>696</v>
      </c>
      <c r="G172" s="220" t="s">
        <v>122</v>
      </c>
      <c r="H172" s="221">
        <v>1</v>
      </c>
      <c r="I172" s="222"/>
      <c r="J172" s="223">
        <f>ROUND(I172*H172,2)</f>
        <v>0</v>
      </c>
      <c r="K172" s="219" t="s">
        <v>123</v>
      </c>
      <c r="L172" s="224"/>
      <c r="M172" s="225" t="s">
        <v>19</v>
      </c>
      <c r="N172" s="226" t="s">
        <v>40</v>
      </c>
      <c r="O172" s="83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5" t="s">
        <v>129</v>
      </c>
      <c r="AT172" s="215" t="s">
        <v>126</v>
      </c>
      <c r="AU172" s="215" t="s">
        <v>76</v>
      </c>
      <c r="AY172" s="16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76</v>
      </c>
      <c r="BK172" s="216">
        <f>ROUND(I172*H172,2)</f>
        <v>0</v>
      </c>
      <c r="BL172" s="16" t="s">
        <v>129</v>
      </c>
      <c r="BM172" s="215" t="s">
        <v>697</v>
      </c>
    </row>
    <row r="173" s="2" customFormat="1" ht="24.15" customHeight="1">
      <c r="A173" s="37"/>
      <c r="B173" s="38"/>
      <c r="C173" s="217" t="s">
        <v>698</v>
      </c>
      <c r="D173" s="217" t="s">
        <v>126</v>
      </c>
      <c r="E173" s="218" t="s">
        <v>699</v>
      </c>
      <c r="F173" s="219" t="s">
        <v>700</v>
      </c>
      <c r="G173" s="220" t="s">
        <v>122</v>
      </c>
      <c r="H173" s="221">
        <v>1</v>
      </c>
      <c r="I173" s="222"/>
      <c r="J173" s="223">
        <f>ROUND(I173*H173,2)</f>
        <v>0</v>
      </c>
      <c r="K173" s="219" t="s">
        <v>123</v>
      </c>
      <c r="L173" s="224"/>
      <c r="M173" s="225" t="s">
        <v>19</v>
      </c>
      <c r="N173" s="226" t="s">
        <v>40</v>
      </c>
      <c r="O173" s="83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5" t="s">
        <v>129</v>
      </c>
      <c r="AT173" s="215" t="s">
        <v>126</v>
      </c>
      <c r="AU173" s="215" t="s">
        <v>76</v>
      </c>
      <c r="AY173" s="16" t="s">
        <v>118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76</v>
      </c>
      <c r="BK173" s="216">
        <f>ROUND(I173*H173,2)</f>
        <v>0</v>
      </c>
      <c r="BL173" s="16" t="s">
        <v>129</v>
      </c>
      <c r="BM173" s="215" t="s">
        <v>701</v>
      </c>
    </row>
    <row r="174" s="2" customFormat="1" ht="24.15" customHeight="1">
      <c r="A174" s="37"/>
      <c r="B174" s="38"/>
      <c r="C174" s="204" t="s">
        <v>702</v>
      </c>
      <c r="D174" s="204" t="s">
        <v>119</v>
      </c>
      <c r="E174" s="205" t="s">
        <v>688</v>
      </c>
      <c r="F174" s="206" t="s">
        <v>689</v>
      </c>
      <c r="G174" s="207" t="s">
        <v>122</v>
      </c>
      <c r="H174" s="208">
        <v>5</v>
      </c>
      <c r="I174" s="209"/>
      <c r="J174" s="210">
        <f>ROUND(I174*H174,2)</f>
        <v>0</v>
      </c>
      <c r="K174" s="206" t="s">
        <v>123</v>
      </c>
      <c r="L174" s="43"/>
      <c r="M174" s="211" t="s">
        <v>19</v>
      </c>
      <c r="N174" s="212" t="s">
        <v>40</v>
      </c>
      <c r="O174" s="83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5" t="s">
        <v>76</v>
      </c>
      <c r="AT174" s="215" t="s">
        <v>119</v>
      </c>
      <c r="AU174" s="215" t="s">
        <v>76</v>
      </c>
      <c r="AY174" s="16" t="s">
        <v>118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76</v>
      </c>
      <c r="BK174" s="216">
        <f>ROUND(I174*H174,2)</f>
        <v>0</v>
      </c>
      <c r="BL174" s="16" t="s">
        <v>76</v>
      </c>
      <c r="BM174" s="215" t="s">
        <v>703</v>
      </c>
    </row>
    <row r="175" s="2" customFormat="1" ht="37.8" customHeight="1">
      <c r="A175" s="37"/>
      <c r="B175" s="38"/>
      <c r="C175" s="217" t="s">
        <v>704</v>
      </c>
      <c r="D175" s="217" t="s">
        <v>126</v>
      </c>
      <c r="E175" s="218" t="s">
        <v>705</v>
      </c>
      <c r="F175" s="219" t="s">
        <v>706</v>
      </c>
      <c r="G175" s="220" t="s">
        <v>122</v>
      </c>
      <c r="H175" s="221">
        <v>1</v>
      </c>
      <c r="I175" s="222"/>
      <c r="J175" s="223">
        <f>ROUND(I175*H175,2)</f>
        <v>0</v>
      </c>
      <c r="K175" s="219" t="s">
        <v>123</v>
      </c>
      <c r="L175" s="224"/>
      <c r="M175" s="225" t="s">
        <v>19</v>
      </c>
      <c r="N175" s="226" t="s">
        <v>40</v>
      </c>
      <c r="O175" s="83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5" t="s">
        <v>129</v>
      </c>
      <c r="AT175" s="215" t="s">
        <v>126</v>
      </c>
      <c r="AU175" s="215" t="s">
        <v>76</v>
      </c>
      <c r="AY175" s="16" t="s">
        <v>118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76</v>
      </c>
      <c r="BK175" s="216">
        <f>ROUND(I175*H175,2)</f>
        <v>0</v>
      </c>
      <c r="BL175" s="16" t="s">
        <v>129</v>
      </c>
      <c r="BM175" s="215" t="s">
        <v>707</v>
      </c>
    </row>
    <row r="176" s="2" customFormat="1">
      <c r="A176" s="37"/>
      <c r="B176" s="38"/>
      <c r="C176" s="39"/>
      <c r="D176" s="227" t="s">
        <v>154</v>
      </c>
      <c r="E176" s="39"/>
      <c r="F176" s="228" t="s">
        <v>708</v>
      </c>
      <c r="G176" s="39"/>
      <c r="H176" s="39"/>
      <c r="I176" s="229"/>
      <c r="J176" s="39"/>
      <c r="K176" s="39"/>
      <c r="L176" s="43"/>
      <c r="M176" s="230"/>
      <c r="N176" s="231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154</v>
      </c>
      <c r="AU176" s="16" t="s">
        <v>76</v>
      </c>
    </row>
    <row r="177" s="2" customFormat="1" ht="37.8" customHeight="1">
      <c r="A177" s="37"/>
      <c r="B177" s="38"/>
      <c r="C177" s="204" t="s">
        <v>709</v>
      </c>
      <c r="D177" s="204" t="s">
        <v>119</v>
      </c>
      <c r="E177" s="205" t="s">
        <v>675</v>
      </c>
      <c r="F177" s="206" t="s">
        <v>676</v>
      </c>
      <c r="G177" s="207" t="s">
        <v>122</v>
      </c>
      <c r="H177" s="208">
        <v>1</v>
      </c>
      <c r="I177" s="209"/>
      <c r="J177" s="210">
        <f>ROUND(I177*H177,2)</f>
        <v>0</v>
      </c>
      <c r="K177" s="206" t="s">
        <v>123</v>
      </c>
      <c r="L177" s="43"/>
      <c r="M177" s="211" t="s">
        <v>19</v>
      </c>
      <c r="N177" s="212" t="s">
        <v>40</v>
      </c>
      <c r="O177" s="83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5" t="s">
        <v>124</v>
      </c>
      <c r="AT177" s="215" t="s">
        <v>119</v>
      </c>
      <c r="AU177" s="215" t="s">
        <v>76</v>
      </c>
      <c r="AY177" s="16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76</v>
      </c>
      <c r="BK177" s="216">
        <f>ROUND(I177*H177,2)</f>
        <v>0</v>
      </c>
      <c r="BL177" s="16" t="s">
        <v>124</v>
      </c>
      <c r="BM177" s="215" t="s">
        <v>710</v>
      </c>
    </row>
    <row r="178" s="2" customFormat="1" ht="24.15" customHeight="1">
      <c r="A178" s="37"/>
      <c r="B178" s="38"/>
      <c r="C178" s="217" t="s">
        <v>711</v>
      </c>
      <c r="D178" s="217" t="s">
        <v>126</v>
      </c>
      <c r="E178" s="218" t="s">
        <v>712</v>
      </c>
      <c r="F178" s="219" t="s">
        <v>713</v>
      </c>
      <c r="G178" s="220" t="s">
        <v>122</v>
      </c>
      <c r="H178" s="221">
        <v>1</v>
      </c>
      <c r="I178" s="222"/>
      <c r="J178" s="223">
        <f>ROUND(I178*H178,2)</f>
        <v>0</v>
      </c>
      <c r="K178" s="219" t="s">
        <v>123</v>
      </c>
      <c r="L178" s="224"/>
      <c r="M178" s="225" t="s">
        <v>19</v>
      </c>
      <c r="N178" s="226" t="s">
        <v>40</v>
      </c>
      <c r="O178" s="83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5" t="s">
        <v>129</v>
      </c>
      <c r="AT178" s="215" t="s">
        <v>126</v>
      </c>
      <c r="AU178" s="215" t="s">
        <v>76</v>
      </c>
      <c r="AY178" s="16" t="s">
        <v>118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76</v>
      </c>
      <c r="BK178" s="216">
        <f>ROUND(I178*H178,2)</f>
        <v>0</v>
      </c>
      <c r="BL178" s="16" t="s">
        <v>129</v>
      </c>
      <c r="BM178" s="215" t="s">
        <v>714</v>
      </c>
    </row>
    <row r="179" s="2" customFormat="1" ht="24.15" customHeight="1">
      <c r="A179" s="37"/>
      <c r="B179" s="38"/>
      <c r="C179" s="217" t="s">
        <v>715</v>
      </c>
      <c r="D179" s="217" t="s">
        <v>126</v>
      </c>
      <c r="E179" s="218" t="s">
        <v>716</v>
      </c>
      <c r="F179" s="219" t="s">
        <v>717</v>
      </c>
      <c r="G179" s="220" t="s">
        <v>122</v>
      </c>
      <c r="H179" s="221">
        <v>1</v>
      </c>
      <c r="I179" s="222"/>
      <c r="J179" s="223">
        <f>ROUND(I179*H179,2)</f>
        <v>0</v>
      </c>
      <c r="K179" s="219" t="s">
        <v>123</v>
      </c>
      <c r="L179" s="224"/>
      <c r="M179" s="225" t="s">
        <v>19</v>
      </c>
      <c r="N179" s="226" t="s">
        <v>40</v>
      </c>
      <c r="O179" s="83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5" t="s">
        <v>129</v>
      </c>
      <c r="AT179" s="215" t="s">
        <v>126</v>
      </c>
      <c r="AU179" s="215" t="s">
        <v>76</v>
      </c>
      <c r="AY179" s="16" t="s">
        <v>118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76</v>
      </c>
      <c r="BK179" s="216">
        <f>ROUND(I179*H179,2)</f>
        <v>0</v>
      </c>
      <c r="BL179" s="16" t="s">
        <v>129</v>
      </c>
      <c r="BM179" s="215" t="s">
        <v>718</v>
      </c>
    </row>
    <row r="180" s="2" customFormat="1" ht="24.15" customHeight="1">
      <c r="A180" s="37"/>
      <c r="B180" s="38"/>
      <c r="C180" s="217" t="s">
        <v>719</v>
      </c>
      <c r="D180" s="217" t="s">
        <v>126</v>
      </c>
      <c r="E180" s="218" t="s">
        <v>695</v>
      </c>
      <c r="F180" s="219" t="s">
        <v>696</v>
      </c>
      <c r="G180" s="220" t="s">
        <v>122</v>
      </c>
      <c r="H180" s="221">
        <v>2</v>
      </c>
      <c r="I180" s="222"/>
      <c r="J180" s="223">
        <f>ROUND(I180*H180,2)</f>
        <v>0</v>
      </c>
      <c r="K180" s="219" t="s">
        <v>123</v>
      </c>
      <c r="L180" s="224"/>
      <c r="M180" s="225" t="s">
        <v>19</v>
      </c>
      <c r="N180" s="226" t="s">
        <v>40</v>
      </c>
      <c r="O180" s="83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5" t="s">
        <v>129</v>
      </c>
      <c r="AT180" s="215" t="s">
        <v>126</v>
      </c>
      <c r="AU180" s="215" t="s">
        <v>76</v>
      </c>
      <c r="AY180" s="16" t="s">
        <v>118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76</v>
      </c>
      <c r="BK180" s="216">
        <f>ROUND(I180*H180,2)</f>
        <v>0</v>
      </c>
      <c r="BL180" s="16" t="s">
        <v>129</v>
      </c>
      <c r="BM180" s="215" t="s">
        <v>720</v>
      </c>
    </row>
    <row r="181" s="2" customFormat="1" ht="24.15" customHeight="1">
      <c r="A181" s="37"/>
      <c r="B181" s="38"/>
      <c r="C181" s="217" t="s">
        <v>721</v>
      </c>
      <c r="D181" s="217" t="s">
        <v>126</v>
      </c>
      <c r="E181" s="218" t="s">
        <v>722</v>
      </c>
      <c r="F181" s="219" t="s">
        <v>723</v>
      </c>
      <c r="G181" s="220" t="s">
        <v>122</v>
      </c>
      <c r="H181" s="221">
        <v>2</v>
      </c>
      <c r="I181" s="222"/>
      <c r="J181" s="223">
        <f>ROUND(I181*H181,2)</f>
        <v>0</v>
      </c>
      <c r="K181" s="219" t="s">
        <v>123</v>
      </c>
      <c r="L181" s="224"/>
      <c r="M181" s="225" t="s">
        <v>19</v>
      </c>
      <c r="N181" s="226" t="s">
        <v>40</v>
      </c>
      <c r="O181" s="83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5" t="s">
        <v>129</v>
      </c>
      <c r="AT181" s="215" t="s">
        <v>126</v>
      </c>
      <c r="AU181" s="215" t="s">
        <v>76</v>
      </c>
      <c r="AY181" s="16" t="s">
        <v>118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76</v>
      </c>
      <c r="BK181" s="216">
        <f>ROUND(I181*H181,2)</f>
        <v>0</v>
      </c>
      <c r="BL181" s="16" t="s">
        <v>129</v>
      </c>
      <c r="BM181" s="215" t="s">
        <v>724</v>
      </c>
    </row>
    <row r="182" s="2" customFormat="1" ht="24.15" customHeight="1">
      <c r="A182" s="37"/>
      <c r="B182" s="38"/>
      <c r="C182" s="217" t="s">
        <v>725</v>
      </c>
      <c r="D182" s="217" t="s">
        <v>126</v>
      </c>
      <c r="E182" s="218" t="s">
        <v>726</v>
      </c>
      <c r="F182" s="219" t="s">
        <v>727</v>
      </c>
      <c r="G182" s="220" t="s">
        <v>122</v>
      </c>
      <c r="H182" s="221">
        <v>1</v>
      </c>
      <c r="I182" s="222"/>
      <c r="J182" s="223">
        <f>ROUND(I182*H182,2)</f>
        <v>0</v>
      </c>
      <c r="K182" s="219" t="s">
        <v>123</v>
      </c>
      <c r="L182" s="224"/>
      <c r="M182" s="225" t="s">
        <v>19</v>
      </c>
      <c r="N182" s="226" t="s">
        <v>40</v>
      </c>
      <c r="O182" s="83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5" t="s">
        <v>129</v>
      </c>
      <c r="AT182" s="215" t="s">
        <v>126</v>
      </c>
      <c r="AU182" s="215" t="s">
        <v>76</v>
      </c>
      <c r="AY182" s="16" t="s">
        <v>118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76</v>
      </c>
      <c r="BK182" s="216">
        <f>ROUND(I182*H182,2)</f>
        <v>0</v>
      </c>
      <c r="BL182" s="16" t="s">
        <v>129</v>
      </c>
      <c r="BM182" s="215" t="s">
        <v>728</v>
      </c>
    </row>
    <row r="183" s="2" customFormat="1" ht="24.15" customHeight="1">
      <c r="A183" s="37"/>
      <c r="B183" s="38"/>
      <c r="C183" s="217" t="s">
        <v>729</v>
      </c>
      <c r="D183" s="217" t="s">
        <v>126</v>
      </c>
      <c r="E183" s="218" t="s">
        <v>730</v>
      </c>
      <c r="F183" s="219" t="s">
        <v>731</v>
      </c>
      <c r="G183" s="220" t="s">
        <v>122</v>
      </c>
      <c r="H183" s="221">
        <v>1</v>
      </c>
      <c r="I183" s="222"/>
      <c r="J183" s="223">
        <f>ROUND(I183*H183,2)</f>
        <v>0</v>
      </c>
      <c r="K183" s="219" t="s">
        <v>123</v>
      </c>
      <c r="L183" s="224"/>
      <c r="M183" s="225" t="s">
        <v>19</v>
      </c>
      <c r="N183" s="226" t="s">
        <v>40</v>
      </c>
      <c r="O183" s="83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5" t="s">
        <v>129</v>
      </c>
      <c r="AT183" s="215" t="s">
        <v>126</v>
      </c>
      <c r="AU183" s="215" t="s">
        <v>76</v>
      </c>
      <c r="AY183" s="16" t="s">
        <v>118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76</v>
      </c>
      <c r="BK183" s="216">
        <f>ROUND(I183*H183,2)</f>
        <v>0</v>
      </c>
      <c r="BL183" s="16" t="s">
        <v>129</v>
      </c>
      <c r="BM183" s="215" t="s">
        <v>732</v>
      </c>
    </row>
    <row r="184" s="2" customFormat="1">
      <c r="A184" s="37"/>
      <c r="B184" s="38"/>
      <c r="C184" s="39"/>
      <c r="D184" s="227" t="s">
        <v>154</v>
      </c>
      <c r="E184" s="39"/>
      <c r="F184" s="228" t="s">
        <v>733</v>
      </c>
      <c r="G184" s="39"/>
      <c r="H184" s="39"/>
      <c r="I184" s="229"/>
      <c r="J184" s="39"/>
      <c r="K184" s="39"/>
      <c r="L184" s="43"/>
      <c r="M184" s="230"/>
      <c r="N184" s="23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154</v>
      </c>
      <c r="AU184" s="16" t="s">
        <v>76</v>
      </c>
    </row>
    <row r="185" s="2" customFormat="1" ht="24.15" customHeight="1">
      <c r="A185" s="37"/>
      <c r="B185" s="38"/>
      <c r="C185" s="217" t="s">
        <v>734</v>
      </c>
      <c r="D185" s="217" t="s">
        <v>126</v>
      </c>
      <c r="E185" s="218" t="s">
        <v>735</v>
      </c>
      <c r="F185" s="219" t="s">
        <v>736</v>
      </c>
      <c r="G185" s="220" t="s">
        <v>122</v>
      </c>
      <c r="H185" s="221">
        <v>1</v>
      </c>
      <c r="I185" s="222"/>
      <c r="J185" s="223">
        <f>ROUND(I185*H185,2)</f>
        <v>0</v>
      </c>
      <c r="K185" s="219" t="s">
        <v>123</v>
      </c>
      <c r="L185" s="224"/>
      <c r="M185" s="225" t="s">
        <v>19</v>
      </c>
      <c r="N185" s="226" t="s">
        <v>40</v>
      </c>
      <c r="O185" s="83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5" t="s">
        <v>129</v>
      </c>
      <c r="AT185" s="215" t="s">
        <v>126</v>
      </c>
      <c r="AU185" s="215" t="s">
        <v>76</v>
      </c>
      <c r="AY185" s="16" t="s">
        <v>118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76</v>
      </c>
      <c r="BK185" s="216">
        <f>ROUND(I185*H185,2)</f>
        <v>0</v>
      </c>
      <c r="BL185" s="16" t="s">
        <v>129</v>
      </c>
      <c r="BM185" s="215" t="s">
        <v>737</v>
      </c>
    </row>
    <row r="186" s="2" customFormat="1" ht="24.15" customHeight="1">
      <c r="A186" s="37"/>
      <c r="B186" s="38"/>
      <c r="C186" s="204" t="s">
        <v>738</v>
      </c>
      <c r="D186" s="204" t="s">
        <v>119</v>
      </c>
      <c r="E186" s="205" t="s">
        <v>739</v>
      </c>
      <c r="F186" s="206" t="s">
        <v>740</v>
      </c>
      <c r="G186" s="207" t="s">
        <v>122</v>
      </c>
      <c r="H186" s="208">
        <v>2</v>
      </c>
      <c r="I186" s="209"/>
      <c r="J186" s="210">
        <f>ROUND(I186*H186,2)</f>
        <v>0</v>
      </c>
      <c r="K186" s="206" t="s">
        <v>123</v>
      </c>
      <c r="L186" s="43"/>
      <c r="M186" s="211" t="s">
        <v>19</v>
      </c>
      <c r="N186" s="212" t="s">
        <v>40</v>
      </c>
      <c r="O186" s="83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5" t="s">
        <v>76</v>
      </c>
      <c r="AT186" s="215" t="s">
        <v>119</v>
      </c>
      <c r="AU186" s="215" t="s">
        <v>76</v>
      </c>
      <c r="AY186" s="16" t="s">
        <v>118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76</v>
      </c>
      <c r="BK186" s="216">
        <f>ROUND(I186*H186,2)</f>
        <v>0</v>
      </c>
      <c r="BL186" s="16" t="s">
        <v>76</v>
      </c>
      <c r="BM186" s="215" t="s">
        <v>741</v>
      </c>
    </row>
    <row r="187" s="2" customFormat="1" ht="24.15" customHeight="1">
      <c r="A187" s="37"/>
      <c r="B187" s="38"/>
      <c r="C187" s="204" t="s">
        <v>742</v>
      </c>
      <c r="D187" s="204" t="s">
        <v>119</v>
      </c>
      <c r="E187" s="205" t="s">
        <v>688</v>
      </c>
      <c r="F187" s="206" t="s">
        <v>689</v>
      </c>
      <c r="G187" s="207" t="s">
        <v>122</v>
      </c>
      <c r="H187" s="208">
        <v>7</v>
      </c>
      <c r="I187" s="209"/>
      <c r="J187" s="210">
        <f>ROUND(I187*H187,2)</f>
        <v>0</v>
      </c>
      <c r="K187" s="206" t="s">
        <v>123</v>
      </c>
      <c r="L187" s="43"/>
      <c r="M187" s="211" t="s">
        <v>19</v>
      </c>
      <c r="N187" s="212" t="s">
        <v>40</v>
      </c>
      <c r="O187" s="83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5" t="s">
        <v>124</v>
      </c>
      <c r="AT187" s="215" t="s">
        <v>119</v>
      </c>
      <c r="AU187" s="215" t="s">
        <v>76</v>
      </c>
      <c r="AY187" s="16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76</v>
      </c>
      <c r="BK187" s="216">
        <f>ROUND(I187*H187,2)</f>
        <v>0</v>
      </c>
      <c r="BL187" s="16" t="s">
        <v>124</v>
      </c>
      <c r="BM187" s="215" t="s">
        <v>743</v>
      </c>
    </row>
    <row r="188" s="2" customFormat="1" ht="24.15" customHeight="1">
      <c r="A188" s="37"/>
      <c r="B188" s="38"/>
      <c r="C188" s="217" t="s">
        <v>744</v>
      </c>
      <c r="D188" s="217" t="s">
        <v>126</v>
      </c>
      <c r="E188" s="218" t="s">
        <v>745</v>
      </c>
      <c r="F188" s="219" t="s">
        <v>746</v>
      </c>
      <c r="G188" s="220" t="s">
        <v>122</v>
      </c>
      <c r="H188" s="221">
        <v>8</v>
      </c>
      <c r="I188" s="222"/>
      <c r="J188" s="223">
        <f>ROUND(I188*H188,2)</f>
        <v>0</v>
      </c>
      <c r="K188" s="219" t="s">
        <v>123</v>
      </c>
      <c r="L188" s="224"/>
      <c r="M188" s="225" t="s">
        <v>19</v>
      </c>
      <c r="N188" s="226" t="s">
        <v>40</v>
      </c>
      <c r="O188" s="83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5" t="s">
        <v>129</v>
      </c>
      <c r="AT188" s="215" t="s">
        <v>126</v>
      </c>
      <c r="AU188" s="215" t="s">
        <v>76</v>
      </c>
      <c r="AY188" s="16" t="s">
        <v>118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76</v>
      </c>
      <c r="BK188" s="216">
        <f>ROUND(I188*H188,2)</f>
        <v>0</v>
      </c>
      <c r="BL188" s="16" t="s">
        <v>129</v>
      </c>
      <c r="BM188" s="215" t="s">
        <v>747</v>
      </c>
    </row>
    <row r="189" s="2" customFormat="1" ht="24.15" customHeight="1">
      <c r="A189" s="37"/>
      <c r="B189" s="38"/>
      <c r="C189" s="217" t="s">
        <v>748</v>
      </c>
      <c r="D189" s="217" t="s">
        <v>126</v>
      </c>
      <c r="E189" s="218" t="s">
        <v>749</v>
      </c>
      <c r="F189" s="219" t="s">
        <v>750</v>
      </c>
      <c r="G189" s="220" t="s">
        <v>122</v>
      </c>
      <c r="H189" s="221">
        <v>4</v>
      </c>
      <c r="I189" s="222"/>
      <c r="J189" s="223">
        <f>ROUND(I189*H189,2)</f>
        <v>0</v>
      </c>
      <c r="K189" s="219" t="s">
        <v>123</v>
      </c>
      <c r="L189" s="224"/>
      <c r="M189" s="225" t="s">
        <v>19</v>
      </c>
      <c r="N189" s="226" t="s">
        <v>40</v>
      </c>
      <c r="O189" s="83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5" t="s">
        <v>129</v>
      </c>
      <c r="AT189" s="215" t="s">
        <v>126</v>
      </c>
      <c r="AU189" s="215" t="s">
        <v>76</v>
      </c>
      <c r="AY189" s="16" t="s">
        <v>118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76</v>
      </c>
      <c r="BK189" s="216">
        <f>ROUND(I189*H189,2)</f>
        <v>0</v>
      </c>
      <c r="BL189" s="16" t="s">
        <v>129</v>
      </c>
      <c r="BM189" s="215" t="s">
        <v>751</v>
      </c>
    </row>
    <row r="190" s="2" customFormat="1" ht="24.15" customHeight="1">
      <c r="A190" s="37"/>
      <c r="B190" s="38"/>
      <c r="C190" s="217" t="s">
        <v>752</v>
      </c>
      <c r="D190" s="217" t="s">
        <v>126</v>
      </c>
      <c r="E190" s="218" t="s">
        <v>188</v>
      </c>
      <c r="F190" s="219" t="s">
        <v>189</v>
      </c>
      <c r="G190" s="220" t="s">
        <v>122</v>
      </c>
      <c r="H190" s="221">
        <v>1</v>
      </c>
      <c r="I190" s="222"/>
      <c r="J190" s="223">
        <f>ROUND(I190*H190,2)</f>
        <v>0</v>
      </c>
      <c r="K190" s="219" t="s">
        <v>123</v>
      </c>
      <c r="L190" s="224"/>
      <c r="M190" s="225" t="s">
        <v>19</v>
      </c>
      <c r="N190" s="226" t="s">
        <v>40</v>
      </c>
      <c r="O190" s="83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5" t="s">
        <v>129</v>
      </c>
      <c r="AT190" s="215" t="s">
        <v>126</v>
      </c>
      <c r="AU190" s="215" t="s">
        <v>76</v>
      </c>
      <c r="AY190" s="16" t="s">
        <v>118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76</v>
      </c>
      <c r="BK190" s="216">
        <f>ROUND(I190*H190,2)</f>
        <v>0</v>
      </c>
      <c r="BL190" s="16" t="s">
        <v>129</v>
      </c>
      <c r="BM190" s="215" t="s">
        <v>753</v>
      </c>
    </row>
    <row r="191" s="2" customFormat="1" ht="24.15" customHeight="1">
      <c r="A191" s="37"/>
      <c r="B191" s="38"/>
      <c r="C191" s="204" t="s">
        <v>754</v>
      </c>
      <c r="D191" s="204" t="s">
        <v>119</v>
      </c>
      <c r="E191" s="205" t="s">
        <v>192</v>
      </c>
      <c r="F191" s="206" t="s">
        <v>193</v>
      </c>
      <c r="G191" s="207" t="s">
        <v>122</v>
      </c>
      <c r="H191" s="208">
        <v>1</v>
      </c>
      <c r="I191" s="209"/>
      <c r="J191" s="210">
        <f>ROUND(I191*H191,2)</f>
        <v>0</v>
      </c>
      <c r="K191" s="206" t="s">
        <v>123</v>
      </c>
      <c r="L191" s="43"/>
      <c r="M191" s="211" t="s">
        <v>19</v>
      </c>
      <c r="N191" s="212" t="s">
        <v>40</v>
      </c>
      <c r="O191" s="83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5" t="s">
        <v>124</v>
      </c>
      <c r="AT191" s="215" t="s">
        <v>119</v>
      </c>
      <c r="AU191" s="215" t="s">
        <v>76</v>
      </c>
      <c r="AY191" s="16" t="s">
        <v>118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76</v>
      </c>
      <c r="BK191" s="216">
        <f>ROUND(I191*H191,2)</f>
        <v>0</v>
      </c>
      <c r="BL191" s="16" t="s">
        <v>124</v>
      </c>
      <c r="BM191" s="215" t="s">
        <v>755</v>
      </c>
    </row>
    <row r="192" s="2" customFormat="1" ht="24.15" customHeight="1">
      <c r="A192" s="37"/>
      <c r="B192" s="38"/>
      <c r="C192" s="217" t="s">
        <v>756</v>
      </c>
      <c r="D192" s="217" t="s">
        <v>126</v>
      </c>
      <c r="E192" s="218" t="s">
        <v>180</v>
      </c>
      <c r="F192" s="219" t="s">
        <v>181</v>
      </c>
      <c r="G192" s="220" t="s">
        <v>122</v>
      </c>
      <c r="H192" s="221">
        <v>1</v>
      </c>
      <c r="I192" s="222"/>
      <c r="J192" s="223">
        <f>ROUND(I192*H192,2)</f>
        <v>0</v>
      </c>
      <c r="K192" s="219" t="s">
        <v>123</v>
      </c>
      <c r="L192" s="224"/>
      <c r="M192" s="225" t="s">
        <v>19</v>
      </c>
      <c r="N192" s="226" t="s">
        <v>40</v>
      </c>
      <c r="O192" s="83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5" t="s">
        <v>129</v>
      </c>
      <c r="AT192" s="215" t="s">
        <v>126</v>
      </c>
      <c r="AU192" s="215" t="s">
        <v>76</v>
      </c>
      <c r="AY192" s="16" t="s">
        <v>118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76</v>
      </c>
      <c r="BK192" s="216">
        <f>ROUND(I192*H192,2)</f>
        <v>0</v>
      </c>
      <c r="BL192" s="16" t="s">
        <v>129</v>
      </c>
      <c r="BM192" s="215" t="s">
        <v>757</v>
      </c>
    </row>
    <row r="193" s="2" customFormat="1" ht="24.15" customHeight="1">
      <c r="A193" s="37"/>
      <c r="B193" s="38"/>
      <c r="C193" s="204" t="s">
        <v>758</v>
      </c>
      <c r="D193" s="204" t="s">
        <v>119</v>
      </c>
      <c r="E193" s="205" t="s">
        <v>184</v>
      </c>
      <c r="F193" s="206" t="s">
        <v>185</v>
      </c>
      <c r="G193" s="207" t="s">
        <v>122</v>
      </c>
      <c r="H193" s="208">
        <v>1</v>
      </c>
      <c r="I193" s="209"/>
      <c r="J193" s="210">
        <f>ROUND(I193*H193,2)</f>
        <v>0</v>
      </c>
      <c r="K193" s="206" t="s">
        <v>123</v>
      </c>
      <c r="L193" s="43"/>
      <c r="M193" s="211" t="s">
        <v>19</v>
      </c>
      <c r="N193" s="212" t="s">
        <v>40</v>
      </c>
      <c r="O193" s="83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5" t="s">
        <v>124</v>
      </c>
      <c r="AT193" s="215" t="s">
        <v>119</v>
      </c>
      <c r="AU193" s="215" t="s">
        <v>76</v>
      </c>
      <c r="AY193" s="16" t="s">
        <v>118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76</v>
      </c>
      <c r="BK193" s="216">
        <f>ROUND(I193*H193,2)</f>
        <v>0</v>
      </c>
      <c r="BL193" s="16" t="s">
        <v>124</v>
      </c>
      <c r="BM193" s="215" t="s">
        <v>759</v>
      </c>
    </row>
    <row r="194" s="2" customFormat="1" ht="24.15" customHeight="1">
      <c r="A194" s="37"/>
      <c r="B194" s="38"/>
      <c r="C194" s="217" t="s">
        <v>760</v>
      </c>
      <c r="D194" s="217" t="s">
        <v>126</v>
      </c>
      <c r="E194" s="218" t="s">
        <v>761</v>
      </c>
      <c r="F194" s="219" t="s">
        <v>762</v>
      </c>
      <c r="G194" s="220" t="s">
        <v>231</v>
      </c>
      <c r="H194" s="221">
        <v>15</v>
      </c>
      <c r="I194" s="222"/>
      <c r="J194" s="223">
        <f>ROUND(I194*H194,2)</f>
        <v>0</v>
      </c>
      <c r="K194" s="219" t="s">
        <v>123</v>
      </c>
      <c r="L194" s="224"/>
      <c r="M194" s="225" t="s">
        <v>19</v>
      </c>
      <c r="N194" s="226" t="s">
        <v>40</v>
      </c>
      <c r="O194" s="83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5" t="s">
        <v>129</v>
      </c>
      <c r="AT194" s="215" t="s">
        <v>126</v>
      </c>
      <c r="AU194" s="215" t="s">
        <v>76</v>
      </c>
      <c r="AY194" s="16" t="s">
        <v>118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76</v>
      </c>
      <c r="BK194" s="216">
        <f>ROUND(I194*H194,2)</f>
        <v>0</v>
      </c>
      <c r="BL194" s="16" t="s">
        <v>129</v>
      </c>
      <c r="BM194" s="215" t="s">
        <v>763</v>
      </c>
    </row>
    <row r="195" s="2" customFormat="1" ht="24.15" customHeight="1">
      <c r="A195" s="37"/>
      <c r="B195" s="38"/>
      <c r="C195" s="217" t="s">
        <v>764</v>
      </c>
      <c r="D195" s="217" t="s">
        <v>126</v>
      </c>
      <c r="E195" s="218" t="s">
        <v>765</v>
      </c>
      <c r="F195" s="219" t="s">
        <v>766</v>
      </c>
      <c r="G195" s="220" t="s">
        <v>231</v>
      </c>
      <c r="H195" s="221">
        <v>15</v>
      </c>
      <c r="I195" s="222"/>
      <c r="J195" s="223">
        <f>ROUND(I195*H195,2)</f>
        <v>0</v>
      </c>
      <c r="K195" s="219" t="s">
        <v>123</v>
      </c>
      <c r="L195" s="224"/>
      <c r="M195" s="225" t="s">
        <v>19</v>
      </c>
      <c r="N195" s="226" t="s">
        <v>40</v>
      </c>
      <c r="O195" s="83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5" t="s">
        <v>129</v>
      </c>
      <c r="AT195" s="215" t="s">
        <v>126</v>
      </c>
      <c r="AU195" s="215" t="s">
        <v>76</v>
      </c>
      <c r="AY195" s="16" t="s">
        <v>118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76</v>
      </c>
      <c r="BK195" s="216">
        <f>ROUND(I195*H195,2)</f>
        <v>0</v>
      </c>
      <c r="BL195" s="16" t="s">
        <v>129</v>
      </c>
      <c r="BM195" s="215" t="s">
        <v>767</v>
      </c>
    </row>
    <row r="196" s="2" customFormat="1" ht="24.15" customHeight="1">
      <c r="A196" s="37"/>
      <c r="B196" s="38"/>
      <c r="C196" s="217" t="s">
        <v>768</v>
      </c>
      <c r="D196" s="217" t="s">
        <v>126</v>
      </c>
      <c r="E196" s="218" t="s">
        <v>769</v>
      </c>
      <c r="F196" s="219" t="s">
        <v>770</v>
      </c>
      <c r="G196" s="220" t="s">
        <v>231</v>
      </c>
      <c r="H196" s="221">
        <v>15</v>
      </c>
      <c r="I196" s="222"/>
      <c r="J196" s="223">
        <f>ROUND(I196*H196,2)</f>
        <v>0</v>
      </c>
      <c r="K196" s="219" t="s">
        <v>123</v>
      </c>
      <c r="L196" s="224"/>
      <c r="M196" s="225" t="s">
        <v>19</v>
      </c>
      <c r="N196" s="226" t="s">
        <v>40</v>
      </c>
      <c r="O196" s="83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5" t="s">
        <v>129</v>
      </c>
      <c r="AT196" s="215" t="s">
        <v>126</v>
      </c>
      <c r="AU196" s="215" t="s">
        <v>76</v>
      </c>
      <c r="AY196" s="16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76</v>
      </c>
      <c r="BK196" s="216">
        <f>ROUND(I196*H196,2)</f>
        <v>0</v>
      </c>
      <c r="BL196" s="16" t="s">
        <v>129</v>
      </c>
      <c r="BM196" s="215" t="s">
        <v>771</v>
      </c>
    </row>
    <row r="197" s="2" customFormat="1" ht="24.15" customHeight="1">
      <c r="A197" s="37"/>
      <c r="B197" s="38"/>
      <c r="C197" s="217" t="s">
        <v>772</v>
      </c>
      <c r="D197" s="217" t="s">
        <v>126</v>
      </c>
      <c r="E197" s="218" t="s">
        <v>773</v>
      </c>
      <c r="F197" s="219" t="s">
        <v>774</v>
      </c>
      <c r="G197" s="220" t="s">
        <v>231</v>
      </c>
      <c r="H197" s="221">
        <v>10</v>
      </c>
      <c r="I197" s="222"/>
      <c r="J197" s="223">
        <f>ROUND(I197*H197,2)</f>
        <v>0</v>
      </c>
      <c r="K197" s="219" t="s">
        <v>123</v>
      </c>
      <c r="L197" s="224"/>
      <c r="M197" s="225" t="s">
        <v>19</v>
      </c>
      <c r="N197" s="226" t="s">
        <v>40</v>
      </c>
      <c r="O197" s="83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5" t="s">
        <v>129</v>
      </c>
      <c r="AT197" s="215" t="s">
        <v>126</v>
      </c>
      <c r="AU197" s="215" t="s">
        <v>76</v>
      </c>
      <c r="AY197" s="16" t="s">
        <v>118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76</v>
      </c>
      <c r="BK197" s="216">
        <f>ROUND(I197*H197,2)</f>
        <v>0</v>
      </c>
      <c r="BL197" s="16" t="s">
        <v>129</v>
      </c>
      <c r="BM197" s="215" t="s">
        <v>775</v>
      </c>
    </row>
    <row r="198" s="2" customFormat="1" ht="24.15" customHeight="1">
      <c r="A198" s="37"/>
      <c r="B198" s="38"/>
      <c r="C198" s="217" t="s">
        <v>776</v>
      </c>
      <c r="D198" s="217" t="s">
        <v>126</v>
      </c>
      <c r="E198" s="218" t="s">
        <v>777</v>
      </c>
      <c r="F198" s="219" t="s">
        <v>778</v>
      </c>
      <c r="G198" s="220" t="s">
        <v>231</v>
      </c>
      <c r="H198" s="221">
        <v>10</v>
      </c>
      <c r="I198" s="222"/>
      <c r="J198" s="223">
        <f>ROUND(I198*H198,2)</f>
        <v>0</v>
      </c>
      <c r="K198" s="219" t="s">
        <v>123</v>
      </c>
      <c r="L198" s="224"/>
      <c r="M198" s="225" t="s">
        <v>19</v>
      </c>
      <c r="N198" s="226" t="s">
        <v>40</v>
      </c>
      <c r="O198" s="83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5" t="s">
        <v>129</v>
      </c>
      <c r="AT198" s="215" t="s">
        <v>126</v>
      </c>
      <c r="AU198" s="215" t="s">
        <v>76</v>
      </c>
      <c r="AY198" s="16" t="s">
        <v>118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76</v>
      </c>
      <c r="BK198" s="216">
        <f>ROUND(I198*H198,2)</f>
        <v>0</v>
      </c>
      <c r="BL198" s="16" t="s">
        <v>129</v>
      </c>
      <c r="BM198" s="215" t="s">
        <v>779</v>
      </c>
    </row>
    <row r="199" s="2" customFormat="1" ht="24.15" customHeight="1">
      <c r="A199" s="37"/>
      <c r="B199" s="38"/>
      <c r="C199" s="217" t="s">
        <v>780</v>
      </c>
      <c r="D199" s="217" t="s">
        <v>126</v>
      </c>
      <c r="E199" s="218" t="s">
        <v>781</v>
      </c>
      <c r="F199" s="219" t="s">
        <v>782</v>
      </c>
      <c r="G199" s="220" t="s">
        <v>231</v>
      </c>
      <c r="H199" s="221">
        <v>10</v>
      </c>
      <c r="I199" s="222"/>
      <c r="J199" s="223">
        <f>ROUND(I199*H199,2)</f>
        <v>0</v>
      </c>
      <c r="K199" s="219" t="s">
        <v>123</v>
      </c>
      <c r="L199" s="224"/>
      <c r="M199" s="225" t="s">
        <v>19</v>
      </c>
      <c r="N199" s="226" t="s">
        <v>40</v>
      </c>
      <c r="O199" s="83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5" t="s">
        <v>129</v>
      </c>
      <c r="AT199" s="215" t="s">
        <v>126</v>
      </c>
      <c r="AU199" s="215" t="s">
        <v>76</v>
      </c>
      <c r="AY199" s="16" t="s">
        <v>118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76</v>
      </c>
      <c r="BK199" s="216">
        <f>ROUND(I199*H199,2)</f>
        <v>0</v>
      </c>
      <c r="BL199" s="16" t="s">
        <v>129</v>
      </c>
      <c r="BM199" s="215" t="s">
        <v>783</v>
      </c>
    </row>
    <row r="200" s="2" customFormat="1" ht="24.15" customHeight="1">
      <c r="A200" s="37"/>
      <c r="B200" s="38"/>
      <c r="C200" s="204" t="s">
        <v>784</v>
      </c>
      <c r="D200" s="204" t="s">
        <v>119</v>
      </c>
      <c r="E200" s="205" t="s">
        <v>785</v>
      </c>
      <c r="F200" s="206" t="s">
        <v>786</v>
      </c>
      <c r="G200" s="207" t="s">
        <v>231</v>
      </c>
      <c r="H200" s="208">
        <v>75</v>
      </c>
      <c r="I200" s="209"/>
      <c r="J200" s="210">
        <f>ROUND(I200*H200,2)</f>
        <v>0</v>
      </c>
      <c r="K200" s="206" t="s">
        <v>123</v>
      </c>
      <c r="L200" s="43"/>
      <c r="M200" s="211" t="s">
        <v>19</v>
      </c>
      <c r="N200" s="212" t="s">
        <v>40</v>
      </c>
      <c r="O200" s="83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5" t="s">
        <v>124</v>
      </c>
      <c r="AT200" s="215" t="s">
        <v>119</v>
      </c>
      <c r="AU200" s="215" t="s">
        <v>76</v>
      </c>
      <c r="AY200" s="16" t="s">
        <v>118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76</v>
      </c>
      <c r="BK200" s="216">
        <f>ROUND(I200*H200,2)</f>
        <v>0</v>
      </c>
      <c r="BL200" s="16" t="s">
        <v>124</v>
      </c>
      <c r="BM200" s="215" t="s">
        <v>787</v>
      </c>
    </row>
    <row r="201" s="2" customFormat="1" ht="24.15" customHeight="1">
      <c r="A201" s="37"/>
      <c r="B201" s="38"/>
      <c r="C201" s="217" t="s">
        <v>788</v>
      </c>
      <c r="D201" s="217" t="s">
        <v>126</v>
      </c>
      <c r="E201" s="218" t="s">
        <v>789</v>
      </c>
      <c r="F201" s="219" t="s">
        <v>790</v>
      </c>
      <c r="G201" s="220" t="s">
        <v>122</v>
      </c>
      <c r="H201" s="221">
        <v>1</v>
      </c>
      <c r="I201" s="222"/>
      <c r="J201" s="223">
        <f>ROUND(I201*H201,2)</f>
        <v>0</v>
      </c>
      <c r="K201" s="219" t="s">
        <v>123</v>
      </c>
      <c r="L201" s="224"/>
      <c r="M201" s="225" t="s">
        <v>19</v>
      </c>
      <c r="N201" s="226" t="s">
        <v>40</v>
      </c>
      <c r="O201" s="83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5" t="s">
        <v>129</v>
      </c>
      <c r="AT201" s="215" t="s">
        <v>126</v>
      </c>
      <c r="AU201" s="215" t="s">
        <v>76</v>
      </c>
      <c r="AY201" s="16" t="s">
        <v>118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76</v>
      </c>
      <c r="BK201" s="216">
        <f>ROUND(I201*H201,2)</f>
        <v>0</v>
      </c>
      <c r="BL201" s="16" t="s">
        <v>129</v>
      </c>
      <c r="BM201" s="215" t="s">
        <v>791</v>
      </c>
    </row>
    <row r="202" s="2" customFormat="1" ht="24.15" customHeight="1">
      <c r="A202" s="37"/>
      <c r="B202" s="38"/>
      <c r="C202" s="217" t="s">
        <v>792</v>
      </c>
      <c r="D202" s="217" t="s">
        <v>126</v>
      </c>
      <c r="E202" s="218" t="s">
        <v>793</v>
      </c>
      <c r="F202" s="219" t="s">
        <v>794</v>
      </c>
      <c r="G202" s="220" t="s">
        <v>122</v>
      </c>
      <c r="H202" s="221">
        <v>20</v>
      </c>
      <c r="I202" s="222"/>
      <c r="J202" s="223">
        <f>ROUND(I202*H202,2)</f>
        <v>0</v>
      </c>
      <c r="K202" s="219" t="s">
        <v>123</v>
      </c>
      <c r="L202" s="224"/>
      <c r="M202" s="225" t="s">
        <v>19</v>
      </c>
      <c r="N202" s="226" t="s">
        <v>40</v>
      </c>
      <c r="O202" s="83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5" t="s">
        <v>129</v>
      </c>
      <c r="AT202" s="215" t="s">
        <v>126</v>
      </c>
      <c r="AU202" s="215" t="s">
        <v>76</v>
      </c>
      <c r="AY202" s="16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76</v>
      </c>
      <c r="BK202" s="216">
        <f>ROUND(I202*H202,2)</f>
        <v>0</v>
      </c>
      <c r="BL202" s="16" t="s">
        <v>129</v>
      </c>
      <c r="BM202" s="215" t="s">
        <v>795</v>
      </c>
    </row>
    <row r="203" s="2" customFormat="1" ht="24.15" customHeight="1">
      <c r="A203" s="37"/>
      <c r="B203" s="38"/>
      <c r="C203" s="204" t="s">
        <v>796</v>
      </c>
      <c r="D203" s="204" t="s">
        <v>119</v>
      </c>
      <c r="E203" s="205" t="s">
        <v>797</v>
      </c>
      <c r="F203" s="206" t="s">
        <v>798</v>
      </c>
      <c r="G203" s="207" t="s">
        <v>122</v>
      </c>
      <c r="H203" s="208">
        <v>4</v>
      </c>
      <c r="I203" s="209"/>
      <c r="J203" s="210">
        <f>ROUND(I203*H203,2)</f>
        <v>0</v>
      </c>
      <c r="K203" s="206" t="s">
        <v>123</v>
      </c>
      <c r="L203" s="43"/>
      <c r="M203" s="211" t="s">
        <v>19</v>
      </c>
      <c r="N203" s="212" t="s">
        <v>40</v>
      </c>
      <c r="O203" s="83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5" t="s">
        <v>76</v>
      </c>
      <c r="AT203" s="215" t="s">
        <v>119</v>
      </c>
      <c r="AU203" s="215" t="s">
        <v>76</v>
      </c>
      <c r="AY203" s="16" t="s">
        <v>118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76</v>
      </c>
      <c r="BK203" s="216">
        <f>ROUND(I203*H203,2)</f>
        <v>0</v>
      </c>
      <c r="BL203" s="16" t="s">
        <v>76</v>
      </c>
      <c r="BM203" s="215" t="s">
        <v>799</v>
      </c>
    </row>
    <row r="204" s="2" customFormat="1" ht="24.15" customHeight="1">
      <c r="A204" s="37"/>
      <c r="B204" s="38"/>
      <c r="C204" s="217" t="s">
        <v>800</v>
      </c>
      <c r="D204" s="217" t="s">
        <v>126</v>
      </c>
      <c r="E204" s="218" t="s">
        <v>801</v>
      </c>
      <c r="F204" s="219" t="s">
        <v>802</v>
      </c>
      <c r="G204" s="220" t="s">
        <v>122</v>
      </c>
      <c r="H204" s="221">
        <v>20</v>
      </c>
      <c r="I204" s="222"/>
      <c r="J204" s="223">
        <f>ROUND(I204*H204,2)</f>
        <v>0</v>
      </c>
      <c r="K204" s="219" t="s">
        <v>123</v>
      </c>
      <c r="L204" s="224"/>
      <c r="M204" s="225" t="s">
        <v>19</v>
      </c>
      <c r="N204" s="226" t="s">
        <v>40</v>
      </c>
      <c r="O204" s="83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5" t="s">
        <v>129</v>
      </c>
      <c r="AT204" s="215" t="s">
        <v>126</v>
      </c>
      <c r="AU204" s="215" t="s">
        <v>76</v>
      </c>
      <c r="AY204" s="16" t="s">
        <v>118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76</v>
      </c>
      <c r="BK204" s="216">
        <f>ROUND(I204*H204,2)</f>
        <v>0</v>
      </c>
      <c r="BL204" s="16" t="s">
        <v>129</v>
      </c>
      <c r="BM204" s="215" t="s">
        <v>803</v>
      </c>
    </row>
    <row r="205" s="2" customFormat="1" ht="24.15" customHeight="1">
      <c r="A205" s="37"/>
      <c r="B205" s="38"/>
      <c r="C205" s="217" t="s">
        <v>804</v>
      </c>
      <c r="D205" s="217" t="s">
        <v>126</v>
      </c>
      <c r="E205" s="218" t="s">
        <v>805</v>
      </c>
      <c r="F205" s="219" t="s">
        <v>806</v>
      </c>
      <c r="G205" s="220" t="s">
        <v>122</v>
      </c>
      <c r="H205" s="221">
        <v>20</v>
      </c>
      <c r="I205" s="222"/>
      <c r="J205" s="223">
        <f>ROUND(I205*H205,2)</f>
        <v>0</v>
      </c>
      <c r="K205" s="219" t="s">
        <v>123</v>
      </c>
      <c r="L205" s="224"/>
      <c r="M205" s="225" t="s">
        <v>19</v>
      </c>
      <c r="N205" s="226" t="s">
        <v>40</v>
      </c>
      <c r="O205" s="83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5" t="s">
        <v>129</v>
      </c>
      <c r="AT205" s="215" t="s">
        <v>126</v>
      </c>
      <c r="AU205" s="215" t="s">
        <v>76</v>
      </c>
      <c r="AY205" s="16" t="s">
        <v>118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76</v>
      </c>
      <c r="BK205" s="216">
        <f>ROUND(I205*H205,2)</f>
        <v>0</v>
      </c>
      <c r="BL205" s="16" t="s">
        <v>129</v>
      </c>
      <c r="BM205" s="215" t="s">
        <v>807</v>
      </c>
    </row>
    <row r="206" s="2" customFormat="1" ht="24.15" customHeight="1">
      <c r="A206" s="37"/>
      <c r="B206" s="38"/>
      <c r="C206" s="204" t="s">
        <v>808</v>
      </c>
      <c r="D206" s="204" t="s">
        <v>119</v>
      </c>
      <c r="E206" s="205" t="s">
        <v>809</v>
      </c>
      <c r="F206" s="206" t="s">
        <v>810</v>
      </c>
      <c r="G206" s="207" t="s">
        <v>122</v>
      </c>
      <c r="H206" s="208">
        <v>20</v>
      </c>
      <c r="I206" s="209"/>
      <c r="J206" s="210">
        <f>ROUND(I206*H206,2)</f>
        <v>0</v>
      </c>
      <c r="K206" s="206" t="s">
        <v>123</v>
      </c>
      <c r="L206" s="43"/>
      <c r="M206" s="211" t="s">
        <v>19</v>
      </c>
      <c r="N206" s="212" t="s">
        <v>40</v>
      </c>
      <c r="O206" s="83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5" t="s">
        <v>76</v>
      </c>
      <c r="AT206" s="215" t="s">
        <v>119</v>
      </c>
      <c r="AU206" s="215" t="s">
        <v>76</v>
      </c>
      <c r="AY206" s="16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76</v>
      </c>
      <c r="BK206" s="216">
        <f>ROUND(I206*H206,2)</f>
        <v>0</v>
      </c>
      <c r="BL206" s="16" t="s">
        <v>76</v>
      </c>
      <c r="BM206" s="215" t="s">
        <v>811</v>
      </c>
    </row>
    <row r="207" s="2" customFormat="1" ht="24.15" customHeight="1">
      <c r="A207" s="37"/>
      <c r="B207" s="38"/>
      <c r="C207" s="217" t="s">
        <v>812</v>
      </c>
      <c r="D207" s="217" t="s">
        <v>126</v>
      </c>
      <c r="E207" s="218" t="s">
        <v>813</v>
      </c>
      <c r="F207" s="219" t="s">
        <v>814</v>
      </c>
      <c r="G207" s="220" t="s">
        <v>122</v>
      </c>
      <c r="H207" s="221">
        <v>2</v>
      </c>
      <c r="I207" s="222"/>
      <c r="J207" s="223">
        <f>ROUND(I207*H207,2)</f>
        <v>0</v>
      </c>
      <c r="K207" s="219" t="s">
        <v>123</v>
      </c>
      <c r="L207" s="224"/>
      <c r="M207" s="225" t="s">
        <v>19</v>
      </c>
      <c r="N207" s="226" t="s">
        <v>40</v>
      </c>
      <c r="O207" s="83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5" t="s">
        <v>129</v>
      </c>
      <c r="AT207" s="215" t="s">
        <v>126</v>
      </c>
      <c r="AU207" s="215" t="s">
        <v>76</v>
      </c>
      <c r="AY207" s="16" t="s">
        <v>118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76</v>
      </c>
      <c r="BK207" s="216">
        <f>ROUND(I207*H207,2)</f>
        <v>0</v>
      </c>
      <c r="BL207" s="16" t="s">
        <v>129</v>
      </c>
      <c r="BM207" s="215" t="s">
        <v>815</v>
      </c>
    </row>
    <row r="208" s="2" customFormat="1" ht="24.15" customHeight="1">
      <c r="A208" s="37"/>
      <c r="B208" s="38"/>
      <c r="C208" s="217" t="s">
        <v>816</v>
      </c>
      <c r="D208" s="217" t="s">
        <v>126</v>
      </c>
      <c r="E208" s="218" t="s">
        <v>817</v>
      </c>
      <c r="F208" s="219" t="s">
        <v>818</v>
      </c>
      <c r="G208" s="220" t="s">
        <v>122</v>
      </c>
      <c r="H208" s="221">
        <v>1</v>
      </c>
      <c r="I208" s="222"/>
      <c r="J208" s="223">
        <f>ROUND(I208*H208,2)</f>
        <v>0</v>
      </c>
      <c r="K208" s="219" t="s">
        <v>123</v>
      </c>
      <c r="L208" s="224"/>
      <c r="M208" s="225" t="s">
        <v>19</v>
      </c>
      <c r="N208" s="226" t="s">
        <v>40</v>
      </c>
      <c r="O208" s="83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5" t="s">
        <v>129</v>
      </c>
      <c r="AT208" s="215" t="s">
        <v>126</v>
      </c>
      <c r="AU208" s="215" t="s">
        <v>76</v>
      </c>
      <c r="AY208" s="16" t="s">
        <v>118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76</v>
      </c>
      <c r="BK208" s="216">
        <f>ROUND(I208*H208,2)</f>
        <v>0</v>
      </c>
      <c r="BL208" s="16" t="s">
        <v>129</v>
      </c>
      <c r="BM208" s="215" t="s">
        <v>819</v>
      </c>
    </row>
    <row r="209" s="2" customFormat="1" ht="24.15" customHeight="1">
      <c r="A209" s="37"/>
      <c r="B209" s="38"/>
      <c r="C209" s="204" t="s">
        <v>820</v>
      </c>
      <c r="D209" s="204" t="s">
        <v>119</v>
      </c>
      <c r="E209" s="205" t="s">
        <v>821</v>
      </c>
      <c r="F209" s="206" t="s">
        <v>822</v>
      </c>
      <c r="G209" s="207" t="s">
        <v>122</v>
      </c>
      <c r="H209" s="208">
        <v>2</v>
      </c>
      <c r="I209" s="209"/>
      <c r="J209" s="210">
        <f>ROUND(I209*H209,2)</f>
        <v>0</v>
      </c>
      <c r="K209" s="206" t="s">
        <v>123</v>
      </c>
      <c r="L209" s="43"/>
      <c r="M209" s="211" t="s">
        <v>19</v>
      </c>
      <c r="N209" s="212" t="s">
        <v>40</v>
      </c>
      <c r="O209" s="83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5" t="s">
        <v>76</v>
      </c>
      <c r="AT209" s="215" t="s">
        <v>119</v>
      </c>
      <c r="AU209" s="215" t="s">
        <v>76</v>
      </c>
      <c r="AY209" s="16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76</v>
      </c>
      <c r="BK209" s="216">
        <f>ROUND(I209*H209,2)</f>
        <v>0</v>
      </c>
      <c r="BL209" s="16" t="s">
        <v>76</v>
      </c>
      <c r="BM209" s="215" t="s">
        <v>823</v>
      </c>
    </row>
    <row r="210" s="2" customFormat="1">
      <c r="A210" s="37"/>
      <c r="B210" s="38"/>
      <c r="C210" s="39"/>
      <c r="D210" s="227" t="s">
        <v>154</v>
      </c>
      <c r="E210" s="39"/>
      <c r="F210" s="228" t="s">
        <v>824</v>
      </c>
      <c r="G210" s="39"/>
      <c r="H210" s="39"/>
      <c r="I210" s="229"/>
      <c r="J210" s="39"/>
      <c r="K210" s="39"/>
      <c r="L210" s="43"/>
      <c r="M210" s="230"/>
      <c r="N210" s="23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154</v>
      </c>
      <c r="AU210" s="16" t="s">
        <v>76</v>
      </c>
    </row>
    <row r="211" s="2" customFormat="1" ht="49.05" customHeight="1">
      <c r="A211" s="37"/>
      <c r="B211" s="38"/>
      <c r="C211" s="204" t="s">
        <v>825</v>
      </c>
      <c r="D211" s="204" t="s">
        <v>119</v>
      </c>
      <c r="E211" s="205" t="s">
        <v>826</v>
      </c>
      <c r="F211" s="206" t="s">
        <v>827</v>
      </c>
      <c r="G211" s="207" t="s">
        <v>122</v>
      </c>
      <c r="H211" s="208">
        <v>1</v>
      </c>
      <c r="I211" s="209"/>
      <c r="J211" s="210">
        <f>ROUND(I211*H211,2)</f>
        <v>0</v>
      </c>
      <c r="K211" s="206" t="s">
        <v>123</v>
      </c>
      <c r="L211" s="43"/>
      <c r="M211" s="211" t="s">
        <v>19</v>
      </c>
      <c r="N211" s="212" t="s">
        <v>40</v>
      </c>
      <c r="O211" s="83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5" t="s">
        <v>124</v>
      </c>
      <c r="AT211" s="215" t="s">
        <v>119</v>
      </c>
      <c r="AU211" s="215" t="s">
        <v>76</v>
      </c>
      <c r="AY211" s="16" t="s">
        <v>118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76</v>
      </c>
      <c r="BK211" s="216">
        <f>ROUND(I211*H211,2)</f>
        <v>0</v>
      </c>
      <c r="BL211" s="16" t="s">
        <v>124</v>
      </c>
      <c r="BM211" s="215" t="s">
        <v>828</v>
      </c>
    </row>
    <row r="212" s="2" customFormat="1" ht="24.15" customHeight="1">
      <c r="A212" s="37"/>
      <c r="B212" s="38"/>
      <c r="C212" s="204" t="s">
        <v>829</v>
      </c>
      <c r="D212" s="204" t="s">
        <v>119</v>
      </c>
      <c r="E212" s="205" t="s">
        <v>830</v>
      </c>
      <c r="F212" s="206" t="s">
        <v>831</v>
      </c>
      <c r="G212" s="207" t="s">
        <v>122</v>
      </c>
      <c r="H212" s="208">
        <v>2</v>
      </c>
      <c r="I212" s="209"/>
      <c r="J212" s="210">
        <f>ROUND(I212*H212,2)</f>
        <v>0</v>
      </c>
      <c r="K212" s="206" t="s">
        <v>123</v>
      </c>
      <c r="L212" s="43"/>
      <c r="M212" s="211" t="s">
        <v>19</v>
      </c>
      <c r="N212" s="212" t="s">
        <v>40</v>
      </c>
      <c r="O212" s="83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5" t="s">
        <v>76</v>
      </c>
      <c r="AT212" s="215" t="s">
        <v>119</v>
      </c>
      <c r="AU212" s="215" t="s">
        <v>76</v>
      </c>
      <c r="AY212" s="16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76</v>
      </c>
      <c r="BK212" s="216">
        <f>ROUND(I212*H212,2)</f>
        <v>0</v>
      </c>
      <c r="BL212" s="16" t="s">
        <v>76</v>
      </c>
      <c r="BM212" s="215" t="s">
        <v>832</v>
      </c>
    </row>
    <row r="213" s="2" customFormat="1" ht="24.15" customHeight="1">
      <c r="A213" s="37"/>
      <c r="B213" s="38"/>
      <c r="C213" s="204" t="s">
        <v>833</v>
      </c>
      <c r="D213" s="204" t="s">
        <v>119</v>
      </c>
      <c r="E213" s="205" t="s">
        <v>834</v>
      </c>
      <c r="F213" s="206" t="s">
        <v>835</v>
      </c>
      <c r="G213" s="207" t="s">
        <v>122</v>
      </c>
      <c r="H213" s="208">
        <v>4</v>
      </c>
      <c r="I213" s="209"/>
      <c r="J213" s="210">
        <f>ROUND(I213*H213,2)</f>
        <v>0</v>
      </c>
      <c r="K213" s="206" t="s">
        <v>123</v>
      </c>
      <c r="L213" s="43"/>
      <c r="M213" s="211" t="s">
        <v>19</v>
      </c>
      <c r="N213" s="212" t="s">
        <v>40</v>
      </c>
      <c r="O213" s="83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5" t="s">
        <v>76</v>
      </c>
      <c r="AT213" s="215" t="s">
        <v>119</v>
      </c>
      <c r="AU213" s="215" t="s">
        <v>76</v>
      </c>
      <c r="AY213" s="16" t="s">
        <v>118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76</v>
      </c>
      <c r="BK213" s="216">
        <f>ROUND(I213*H213,2)</f>
        <v>0</v>
      </c>
      <c r="BL213" s="16" t="s">
        <v>76</v>
      </c>
      <c r="BM213" s="215" t="s">
        <v>836</v>
      </c>
    </row>
    <row r="214" s="2" customFormat="1" ht="24.15" customHeight="1">
      <c r="A214" s="37"/>
      <c r="B214" s="38"/>
      <c r="C214" s="217" t="s">
        <v>837</v>
      </c>
      <c r="D214" s="217" t="s">
        <v>126</v>
      </c>
      <c r="E214" s="218" t="s">
        <v>838</v>
      </c>
      <c r="F214" s="219" t="s">
        <v>839</v>
      </c>
      <c r="G214" s="220" t="s">
        <v>231</v>
      </c>
      <c r="H214" s="221">
        <v>8</v>
      </c>
      <c r="I214" s="222"/>
      <c r="J214" s="223">
        <f>ROUND(I214*H214,2)</f>
        <v>0</v>
      </c>
      <c r="K214" s="219" t="s">
        <v>123</v>
      </c>
      <c r="L214" s="224"/>
      <c r="M214" s="225" t="s">
        <v>19</v>
      </c>
      <c r="N214" s="226" t="s">
        <v>40</v>
      </c>
      <c r="O214" s="83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5" t="s">
        <v>129</v>
      </c>
      <c r="AT214" s="215" t="s">
        <v>126</v>
      </c>
      <c r="AU214" s="215" t="s">
        <v>76</v>
      </c>
      <c r="AY214" s="16" t="s">
        <v>118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76</v>
      </c>
      <c r="BK214" s="216">
        <f>ROUND(I214*H214,2)</f>
        <v>0</v>
      </c>
      <c r="BL214" s="16" t="s">
        <v>129</v>
      </c>
      <c r="BM214" s="215" t="s">
        <v>840</v>
      </c>
    </row>
    <row r="215" s="2" customFormat="1" ht="24.15" customHeight="1">
      <c r="A215" s="37"/>
      <c r="B215" s="38"/>
      <c r="C215" s="217" t="s">
        <v>841</v>
      </c>
      <c r="D215" s="217" t="s">
        <v>126</v>
      </c>
      <c r="E215" s="218" t="s">
        <v>842</v>
      </c>
      <c r="F215" s="219" t="s">
        <v>843</v>
      </c>
      <c r="G215" s="220" t="s">
        <v>231</v>
      </c>
      <c r="H215" s="221">
        <v>12</v>
      </c>
      <c r="I215" s="222"/>
      <c r="J215" s="223">
        <f>ROUND(I215*H215,2)</f>
        <v>0</v>
      </c>
      <c r="K215" s="219" t="s">
        <v>123</v>
      </c>
      <c r="L215" s="224"/>
      <c r="M215" s="225" t="s">
        <v>19</v>
      </c>
      <c r="N215" s="226" t="s">
        <v>40</v>
      </c>
      <c r="O215" s="83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5" t="s">
        <v>129</v>
      </c>
      <c r="AT215" s="215" t="s">
        <v>126</v>
      </c>
      <c r="AU215" s="215" t="s">
        <v>76</v>
      </c>
      <c r="AY215" s="16" t="s">
        <v>118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76</v>
      </c>
      <c r="BK215" s="216">
        <f>ROUND(I215*H215,2)</f>
        <v>0</v>
      </c>
      <c r="BL215" s="16" t="s">
        <v>129</v>
      </c>
      <c r="BM215" s="215" t="s">
        <v>844</v>
      </c>
    </row>
    <row r="216" s="2" customFormat="1" ht="24.15" customHeight="1">
      <c r="A216" s="37"/>
      <c r="B216" s="38"/>
      <c r="C216" s="217" t="s">
        <v>845</v>
      </c>
      <c r="D216" s="217" t="s">
        <v>126</v>
      </c>
      <c r="E216" s="218" t="s">
        <v>846</v>
      </c>
      <c r="F216" s="219" t="s">
        <v>847</v>
      </c>
      <c r="G216" s="220" t="s">
        <v>122</v>
      </c>
      <c r="H216" s="221">
        <v>1</v>
      </c>
      <c r="I216" s="222"/>
      <c r="J216" s="223">
        <f>ROUND(I216*H216,2)</f>
        <v>0</v>
      </c>
      <c r="K216" s="219" t="s">
        <v>123</v>
      </c>
      <c r="L216" s="224"/>
      <c r="M216" s="225" t="s">
        <v>19</v>
      </c>
      <c r="N216" s="226" t="s">
        <v>40</v>
      </c>
      <c r="O216" s="83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5" t="s">
        <v>129</v>
      </c>
      <c r="AT216" s="215" t="s">
        <v>126</v>
      </c>
      <c r="AU216" s="215" t="s">
        <v>76</v>
      </c>
      <c r="AY216" s="16" t="s">
        <v>118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76</v>
      </c>
      <c r="BK216" s="216">
        <f>ROUND(I216*H216,2)</f>
        <v>0</v>
      </c>
      <c r="BL216" s="16" t="s">
        <v>129</v>
      </c>
      <c r="BM216" s="215" t="s">
        <v>848</v>
      </c>
    </row>
    <row r="217" s="2" customFormat="1" ht="24.15" customHeight="1">
      <c r="A217" s="37"/>
      <c r="B217" s="38"/>
      <c r="C217" s="217" t="s">
        <v>849</v>
      </c>
      <c r="D217" s="217" t="s">
        <v>126</v>
      </c>
      <c r="E217" s="218" t="s">
        <v>850</v>
      </c>
      <c r="F217" s="219" t="s">
        <v>851</v>
      </c>
      <c r="G217" s="220" t="s">
        <v>122</v>
      </c>
      <c r="H217" s="221">
        <v>4</v>
      </c>
      <c r="I217" s="222"/>
      <c r="J217" s="223">
        <f>ROUND(I217*H217,2)</f>
        <v>0</v>
      </c>
      <c r="K217" s="219" t="s">
        <v>123</v>
      </c>
      <c r="L217" s="224"/>
      <c r="M217" s="225" t="s">
        <v>19</v>
      </c>
      <c r="N217" s="226" t="s">
        <v>40</v>
      </c>
      <c r="O217" s="83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5" t="s">
        <v>129</v>
      </c>
      <c r="AT217" s="215" t="s">
        <v>126</v>
      </c>
      <c r="AU217" s="215" t="s">
        <v>76</v>
      </c>
      <c r="AY217" s="16" t="s">
        <v>118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76</v>
      </c>
      <c r="BK217" s="216">
        <f>ROUND(I217*H217,2)</f>
        <v>0</v>
      </c>
      <c r="BL217" s="16" t="s">
        <v>129</v>
      </c>
      <c r="BM217" s="215" t="s">
        <v>852</v>
      </c>
    </row>
    <row r="218" s="2" customFormat="1" ht="24.15" customHeight="1">
      <c r="A218" s="37"/>
      <c r="B218" s="38"/>
      <c r="C218" s="217" t="s">
        <v>853</v>
      </c>
      <c r="D218" s="217" t="s">
        <v>126</v>
      </c>
      <c r="E218" s="218" t="s">
        <v>854</v>
      </c>
      <c r="F218" s="219" t="s">
        <v>855</v>
      </c>
      <c r="G218" s="220" t="s">
        <v>122</v>
      </c>
      <c r="H218" s="221">
        <v>4</v>
      </c>
      <c r="I218" s="222"/>
      <c r="J218" s="223">
        <f>ROUND(I218*H218,2)</f>
        <v>0</v>
      </c>
      <c r="K218" s="219" t="s">
        <v>123</v>
      </c>
      <c r="L218" s="224"/>
      <c r="M218" s="225" t="s">
        <v>19</v>
      </c>
      <c r="N218" s="226" t="s">
        <v>40</v>
      </c>
      <c r="O218" s="83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5" t="s">
        <v>129</v>
      </c>
      <c r="AT218" s="215" t="s">
        <v>126</v>
      </c>
      <c r="AU218" s="215" t="s">
        <v>76</v>
      </c>
      <c r="AY218" s="16" t="s">
        <v>118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76</v>
      </c>
      <c r="BK218" s="216">
        <f>ROUND(I218*H218,2)</f>
        <v>0</v>
      </c>
      <c r="BL218" s="16" t="s">
        <v>129</v>
      </c>
      <c r="BM218" s="215" t="s">
        <v>856</v>
      </c>
    </row>
    <row r="219" s="2" customFormat="1" ht="24.15" customHeight="1">
      <c r="A219" s="37"/>
      <c r="B219" s="38"/>
      <c r="C219" s="217" t="s">
        <v>857</v>
      </c>
      <c r="D219" s="217" t="s">
        <v>126</v>
      </c>
      <c r="E219" s="218" t="s">
        <v>858</v>
      </c>
      <c r="F219" s="219" t="s">
        <v>859</v>
      </c>
      <c r="G219" s="220" t="s">
        <v>122</v>
      </c>
      <c r="H219" s="221">
        <v>1</v>
      </c>
      <c r="I219" s="222"/>
      <c r="J219" s="223">
        <f>ROUND(I219*H219,2)</f>
        <v>0</v>
      </c>
      <c r="K219" s="219" t="s">
        <v>123</v>
      </c>
      <c r="L219" s="224"/>
      <c r="M219" s="225" t="s">
        <v>19</v>
      </c>
      <c r="N219" s="226" t="s">
        <v>40</v>
      </c>
      <c r="O219" s="83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5" t="s">
        <v>129</v>
      </c>
      <c r="AT219" s="215" t="s">
        <v>126</v>
      </c>
      <c r="AU219" s="215" t="s">
        <v>76</v>
      </c>
      <c r="AY219" s="16" t="s">
        <v>118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76</v>
      </c>
      <c r="BK219" s="216">
        <f>ROUND(I219*H219,2)</f>
        <v>0</v>
      </c>
      <c r="BL219" s="16" t="s">
        <v>129</v>
      </c>
      <c r="BM219" s="215" t="s">
        <v>860</v>
      </c>
    </row>
    <row r="220" s="2" customFormat="1" ht="24.15" customHeight="1">
      <c r="A220" s="37"/>
      <c r="B220" s="38"/>
      <c r="C220" s="217" t="s">
        <v>861</v>
      </c>
      <c r="D220" s="217" t="s">
        <v>126</v>
      </c>
      <c r="E220" s="218" t="s">
        <v>684</v>
      </c>
      <c r="F220" s="219" t="s">
        <v>685</v>
      </c>
      <c r="G220" s="220" t="s">
        <v>122</v>
      </c>
      <c r="H220" s="221">
        <v>1</v>
      </c>
      <c r="I220" s="222"/>
      <c r="J220" s="223">
        <f>ROUND(I220*H220,2)</f>
        <v>0</v>
      </c>
      <c r="K220" s="219" t="s">
        <v>123</v>
      </c>
      <c r="L220" s="224"/>
      <c r="M220" s="225" t="s">
        <v>19</v>
      </c>
      <c r="N220" s="226" t="s">
        <v>40</v>
      </c>
      <c r="O220" s="83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5" t="s">
        <v>129</v>
      </c>
      <c r="AT220" s="215" t="s">
        <v>126</v>
      </c>
      <c r="AU220" s="215" t="s">
        <v>76</v>
      </c>
      <c r="AY220" s="16" t="s">
        <v>118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76</v>
      </c>
      <c r="BK220" s="216">
        <f>ROUND(I220*H220,2)</f>
        <v>0</v>
      </c>
      <c r="BL220" s="16" t="s">
        <v>129</v>
      </c>
      <c r="BM220" s="215" t="s">
        <v>862</v>
      </c>
    </row>
    <row r="221" s="2" customFormat="1">
      <c r="A221" s="37"/>
      <c r="B221" s="38"/>
      <c r="C221" s="39"/>
      <c r="D221" s="227" t="s">
        <v>154</v>
      </c>
      <c r="E221" s="39"/>
      <c r="F221" s="228" t="s">
        <v>863</v>
      </c>
      <c r="G221" s="39"/>
      <c r="H221" s="39"/>
      <c r="I221" s="229"/>
      <c r="J221" s="39"/>
      <c r="K221" s="39"/>
      <c r="L221" s="43"/>
      <c r="M221" s="230"/>
      <c r="N221" s="231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154</v>
      </c>
      <c r="AU221" s="16" t="s">
        <v>76</v>
      </c>
    </row>
    <row r="222" s="2" customFormat="1" ht="24.15" customHeight="1">
      <c r="A222" s="37"/>
      <c r="B222" s="38"/>
      <c r="C222" s="204" t="s">
        <v>864</v>
      </c>
      <c r="D222" s="204" t="s">
        <v>119</v>
      </c>
      <c r="E222" s="205" t="s">
        <v>688</v>
      </c>
      <c r="F222" s="206" t="s">
        <v>689</v>
      </c>
      <c r="G222" s="207" t="s">
        <v>122</v>
      </c>
      <c r="H222" s="208">
        <v>1</v>
      </c>
      <c r="I222" s="209"/>
      <c r="J222" s="210">
        <f>ROUND(I222*H222,2)</f>
        <v>0</v>
      </c>
      <c r="K222" s="206" t="s">
        <v>123</v>
      </c>
      <c r="L222" s="43"/>
      <c r="M222" s="211" t="s">
        <v>19</v>
      </c>
      <c r="N222" s="212" t="s">
        <v>40</v>
      </c>
      <c r="O222" s="83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5" t="s">
        <v>124</v>
      </c>
      <c r="AT222" s="215" t="s">
        <v>119</v>
      </c>
      <c r="AU222" s="215" t="s">
        <v>76</v>
      </c>
      <c r="AY222" s="16" t="s">
        <v>118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76</v>
      </c>
      <c r="BK222" s="216">
        <f>ROUND(I222*H222,2)</f>
        <v>0</v>
      </c>
      <c r="BL222" s="16" t="s">
        <v>124</v>
      </c>
      <c r="BM222" s="215" t="s">
        <v>865</v>
      </c>
    </row>
    <row r="223" s="2" customFormat="1" ht="24.15" customHeight="1">
      <c r="A223" s="37"/>
      <c r="B223" s="38"/>
      <c r="C223" s="217" t="s">
        <v>866</v>
      </c>
      <c r="D223" s="217" t="s">
        <v>126</v>
      </c>
      <c r="E223" s="218" t="s">
        <v>867</v>
      </c>
      <c r="F223" s="219" t="s">
        <v>868</v>
      </c>
      <c r="G223" s="220" t="s">
        <v>122</v>
      </c>
      <c r="H223" s="221">
        <v>1</v>
      </c>
      <c r="I223" s="222"/>
      <c r="J223" s="223">
        <f>ROUND(I223*H223,2)</f>
        <v>0</v>
      </c>
      <c r="K223" s="219" t="s">
        <v>123</v>
      </c>
      <c r="L223" s="224"/>
      <c r="M223" s="225" t="s">
        <v>19</v>
      </c>
      <c r="N223" s="226" t="s">
        <v>40</v>
      </c>
      <c r="O223" s="83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5" t="s">
        <v>129</v>
      </c>
      <c r="AT223" s="215" t="s">
        <v>126</v>
      </c>
      <c r="AU223" s="215" t="s">
        <v>76</v>
      </c>
      <c r="AY223" s="16" t="s">
        <v>118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76</v>
      </c>
      <c r="BK223" s="216">
        <f>ROUND(I223*H223,2)</f>
        <v>0</v>
      </c>
      <c r="BL223" s="16" t="s">
        <v>129</v>
      </c>
      <c r="BM223" s="215" t="s">
        <v>869</v>
      </c>
    </row>
    <row r="224" s="2" customFormat="1" ht="24.15" customHeight="1">
      <c r="A224" s="37"/>
      <c r="B224" s="38"/>
      <c r="C224" s="204" t="s">
        <v>870</v>
      </c>
      <c r="D224" s="204" t="s">
        <v>119</v>
      </c>
      <c r="E224" s="205" t="s">
        <v>871</v>
      </c>
      <c r="F224" s="206" t="s">
        <v>872</v>
      </c>
      <c r="G224" s="207" t="s">
        <v>122</v>
      </c>
      <c r="H224" s="208">
        <v>1</v>
      </c>
      <c r="I224" s="209"/>
      <c r="J224" s="210">
        <f>ROUND(I224*H224,2)</f>
        <v>0</v>
      </c>
      <c r="K224" s="206" t="s">
        <v>123</v>
      </c>
      <c r="L224" s="43"/>
      <c r="M224" s="211" t="s">
        <v>19</v>
      </c>
      <c r="N224" s="212" t="s">
        <v>40</v>
      </c>
      <c r="O224" s="83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5" t="s">
        <v>124</v>
      </c>
      <c r="AT224" s="215" t="s">
        <v>119</v>
      </c>
      <c r="AU224" s="215" t="s">
        <v>76</v>
      </c>
      <c r="AY224" s="16" t="s">
        <v>118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76</v>
      </c>
      <c r="BK224" s="216">
        <f>ROUND(I224*H224,2)</f>
        <v>0</v>
      </c>
      <c r="BL224" s="16" t="s">
        <v>124</v>
      </c>
      <c r="BM224" s="215" t="s">
        <v>873</v>
      </c>
    </row>
    <row r="225" s="2" customFormat="1" ht="24.15" customHeight="1">
      <c r="A225" s="37"/>
      <c r="B225" s="38"/>
      <c r="C225" s="217" t="s">
        <v>874</v>
      </c>
      <c r="D225" s="217" t="s">
        <v>126</v>
      </c>
      <c r="E225" s="218" t="s">
        <v>875</v>
      </c>
      <c r="F225" s="219" t="s">
        <v>876</v>
      </c>
      <c r="G225" s="220" t="s">
        <v>122</v>
      </c>
      <c r="H225" s="221">
        <v>1</v>
      </c>
      <c r="I225" s="222"/>
      <c r="J225" s="223">
        <f>ROUND(I225*H225,2)</f>
        <v>0</v>
      </c>
      <c r="K225" s="219" t="s">
        <v>123</v>
      </c>
      <c r="L225" s="224"/>
      <c r="M225" s="225" t="s">
        <v>19</v>
      </c>
      <c r="N225" s="226" t="s">
        <v>40</v>
      </c>
      <c r="O225" s="83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5" t="s">
        <v>129</v>
      </c>
      <c r="AT225" s="215" t="s">
        <v>126</v>
      </c>
      <c r="AU225" s="215" t="s">
        <v>76</v>
      </c>
      <c r="AY225" s="16" t="s">
        <v>118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76</v>
      </c>
      <c r="BK225" s="216">
        <f>ROUND(I225*H225,2)</f>
        <v>0</v>
      </c>
      <c r="BL225" s="16" t="s">
        <v>129</v>
      </c>
      <c r="BM225" s="215" t="s">
        <v>877</v>
      </c>
    </row>
    <row r="226" s="2" customFormat="1" ht="24.15" customHeight="1">
      <c r="A226" s="37"/>
      <c r="B226" s="38"/>
      <c r="C226" s="204" t="s">
        <v>878</v>
      </c>
      <c r="D226" s="204" t="s">
        <v>119</v>
      </c>
      <c r="E226" s="205" t="s">
        <v>879</v>
      </c>
      <c r="F226" s="206" t="s">
        <v>880</v>
      </c>
      <c r="G226" s="207" t="s">
        <v>122</v>
      </c>
      <c r="H226" s="208">
        <v>1</v>
      </c>
      <c r="I226" s="209"/>
      <c r="J226" s="210">
        <f>ROUND(I226*H226,2)</f>
        <v>0</v>
      </c>
      <c r="K226" s="206" t="s">
        <v>123</v>
      </c>
      <c r="L226" s="43"/>
      <c r="M226" s="211" t="s">
        <v>19</v>
      </c>
      <c r="N226" s="212" t="s">
        <v>40</v>
      </c>
      <c r="O226" s="83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5" t="s">
        <v>76</v>
      </c>
      <c r="AT226" s="215" t="s">
        <v>119</v>
      </c>
      <c r="AU226" s="215" t="s">
        <v>76</v>
      </c>
      <c r="AY226" s="16" t="s">
        <v>118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76</v>
      </c>
      <c r="BK226" s="216">
        <f>ROUND(I226*H226,2)</f>
        <v>0</v>
      </c>
      <c r="BL226" s="16" t="s">
        <v>76</v>
      </c>
      <c r="BM226" s="215" t="s">
        <v>881</v>
      </c>
    </row>
    <row r="227" s="2" customFormat="1" ht="24.15" customHeight="1">
      <c r="A227" s="37"/>
      <c r="B227" s="38"/>
      <c r="C227" s="217" t="s">
        <v>882</v>
      </c>
      <c r="D227" s="217" t="s">
        <v>126</v>
      </c>
      <c r="E227" s="218" t="s">
        <v>883</v>
      </c>
      <c r="F227" s="219" t="s">
        <v>884</v>
      </c>
      <c r="G227" s="220" t="s">
        <v>122</v>
      </c>
      <c r="H227" s="221">
        <v>1</v>
      </c>
      <c r="I227" s="222"/>
      <c r="J227" s="223">
        <f>ROUND(I227*H227,2)</f>
        <v>0</v>
      </c>
      <c r="K227" s="219" t="s">
        <v>123</v>
      </c>
      <c r="L227" s="224"/>
      <c r="M227" s="225" t="s">
        <v>19</v>
      </c>
      <c r="N227" s="226" t="s">
        <v>40</v>
      </c>
      <c r="O227" s="83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5" t="s">
        <v>129</v>
      </c>
      <c r="AT227" s="215" t="s">
        <v>126</v>
      </c>
      <c r="AU227" s="215" t="s">
        <v>76</v>
      </c>
      <c r="AY227" s="16" t="s">
        <v>118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76</v>
      </c>
      <c r="BK227" s="216">
        <f>ROUND(I227*H227,2)</f>
        <v>0</v>
      </c>
      <c r="BL227" s="16" t="s">
        <v>129</v>
      </c>
      <c r="BM227" s="215" t="s">
        <v>885</v>
      </c>
    </row>
    <row r="228" s="2" customFormat="1" ht="24.15" customHeight="1">
      <c r="A228" s="37"/>
      <c r="B228" s="38"/>
      <c r="C228" s="217" t="s">
        <v>886</v>
      </c>
      <c r="D228" s="217" t="s">
        <v>126</v>
      </c>
      <c r="E228" s="218" t="s">
        <v>887</v>
      </c>
      <c r="F228" s="219" t="s">
        <v>888</v>
      </c>
      <c r="G228" s="220" t="s">
        <v>122</v>
      </c>
      <c r="H228" s="221">
        <v>1</v>
      </c>
      <c r="I228" s="222"/>
      <c r="J228" s="223">
        <f>ROUND(I228*H228,2)</f>
        <v>0</v>
      </c>
      <c r="K228" s="219" t="s">
        <v>123</v>
      </c>
      <c r="L228" s="224"/>
      <c r="M228" s="225" t="s">
        <v>19</v>
      </c>
      <c r="N228" s="226" t="s">
        <v>40</v>
      </c>
      <c r="O228" s="83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5" t="s">
        <v>129</v>
      </c>
      <c r="AT228" s="215" t="s">
        <v>126</v>
      </c>
      <c r="AU228" s="215" t="s">
        <v>76</v>
      </c>
      <c r="AY228" s="16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76</v>
      </c>
      <c r="BK228" s="216">
        <f>ROUND(I228*H228,2)</f>
        <v>0</v>
      </c>
      <c r="BL228" s="16" t="s">
        <v>129</v>
      </c>
      <c r="BM228" s="215" t="s">
        <v>889</v>
      </c>
    </row>
    <row r="229" s="2" customFormat="1" ht="24.15" customHeight="1">
      <c r="A229" s="37"/>
      <c r="B229" s="38"/>
      <c r="C229" s="217" t="s">
        <v>890</v>
      </c>
      <c r="D229" s="217" t="s">
        <v>126</v>
      </c>
      <c r="E229" s="218" t="s">
        <v>891</v>
      </c>
      <c r="F229" s="219" t="s">
        <v>892</v>
      </c>
      <c r="G229" s="220" t="s">
        <v>122</v>
      </c>
      <c r="H229" s="221">
        <v>1</v>
      </c>
      <c r="I229" s="222"/>
      <c r="J229" s="223">
        <f>ROUND(I229*H229,2)</f>
        <v>0</v>
      </c>
      <c r="K229" s="219" t="s">
        <v>123</v>
      </c>
      <c r="L229" s="224"/>
      <c r="M229" s="225" t="s">
        <v>19</v>
      </c>
      <c r="N229" s="226" t="s">
        <v>40</v>
      </c>
      <c r="O229" s="83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5" t="s">
        <v>129</v>
      </c>
      <c r="AT229" s="215" t="s">
        <v>126</v>
      </c>
      <c r="AU229" s="215" t="s">
        <v>76</v>
      </c>
      <c r="AY229" s="16" t="s">
        <v>118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6" t="s">
        <v>76</v>
      </c>
      <c r="BK229" s="216">
        <f>ROUND(I229*H229,2)</f>
        <v>0</v>
      </c>
      <c r="BL229" s="16" t="s">
        <v>129</v>
      </c>
      <c r="BM229" s="215" t="s">
        <v>893</v>
      </c>
    </row>
    <row r="230" s="2" customFormat="1" ht="24.15" customHeight="1">
      <c r="A230" s="37"/>
      <c r="B230" s="38"/>
      <c r="C230" s="217" t="s">
        <v>894</v>
      </c>
      <c r="D230" s="217" t="s">
        <v>126</v>
      </c>
      <c r="E230" s="218" t="s">
        <v>895</v>
      </c>
      <c r="F230" s="219" t="s">
        <v>896</v>
      </c>
      <c r="G230" s="220" t="s">
        <v>122</v>
      </c>
      <c r="H230" s="221">
        <v>1</v>
      </c>
      <c r="I230" s="222"/>
      <c r="J230" s="223">
        <f>ROUND(I230*H230,2)</f>
        <v>0</v>
      </c>
      <c r="K230" s="219" t="s">
        <v>123</v>
      </c>
      <c r="L230" s="224"/>
      <c r="M230" s="225" t="s">
        <v>19</v>
      </c>
      <c r="N230" s="226" t="s">
        <v>40</v>
      </c>
      <c r="O230" s="83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5" t="s">
        <v>78</v>
      </c>
      <c r="AT230" s="215" t="s">
        <v>126</v>
      </c>
      <c r="AU230" s="215" t="s">
        <v>76</v>
      </c>
      <c r="AY230" s="16" t="s">
        <v>118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76</v>
      </c>
      <c r="BK230" s="216">
        <f>ROUND(I230*H230,2)</f>
        <v>0</v>
      </c>
      <c r="BL230" s="16" t="s">
        <v>76</v>
      </c>
      <c r="BM230" s="215" t="s">
        <v>897</v>
      </c>
    </row>
    <row r="231" s="2" customFormat="1" ht="24.15" customHeight="1">
      <c r="A231" s="37"/>
      <c r="B231" s="38"/>
      <c r="C231" s="217" t="s">
        <v>898</v>
      </c>
      <c r="D231" s="217" t="s">
        <v>126</v>
      </c>
      <c r="E231" s="218" t="s">
        <v>899</v>
      </c>
      <c r="F231" s="219" t="s">
        <v>900</v>
      </c>
      <c r="G231" s="220" t="s">
        <v>122</v>
      </c>
      <c r="H231" s="221">
        <v>1</v>
      </c>
      <c r="I231" s="222"/>
      <c r="J231" s="223">
        <f>ROUND(I231*H231,2)</f>
        <v>0</v>
      </c>
      <c r="K231" s="219" t="s">
        <v>123</v>
      </c>
      <c r="L231" s="224"/>
      <c r="M231" s="225" t="s">
        <v>19</v>
      </c>
      <c r="N231" s="226" t="s">
        <v>40</v>
      </c>
      <c r="O231" s="83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5" t="s">
        <v>129</v>
      </c>
      <c r="AT231" s="215" t="s">
        <v>126</v>
      </c>
      <c r="AU231" s="215" t="s">
        <v>76</v>
      </c>
      <c r="AY231" s="16" t="s">
        <v>118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76</v>
      </c>
      <c r="BK231" s="216">
        <f>ROUND(I231*H231,2)</f>
        <v>0</v>
      </c>
      <c r="BL231" s="16" t="s">
        <v>129</v>
      </c>
      <c r="BM231" s="215" t="s">
        <v>901</v>
      </c>
    </row>
    <row r="232" s="2" customFormat="1" ht="24.15" customHeight="1">
      <c r="A232" s="37"/>
      <c r="B232" s="38"/>
      <c r="C232" s="217" t="s">
        <v>902</v>
      </c>
      <c r="D232" s="217" t="s">
        <v>126</v>
      </c>
      <c r="E232" s="218" t="s">
        <v>903</v>
      </c>
      <c r="F232" s="219" t="s">
        <v>904</v>
      </c>
      <c r="G232" s="220" t="s">
        <v>122</v>
      </c>
      <c r="H232" s="221">
        <v>1</v>
      </c>
      <c r="I232" s="222"/>
      <c r="J232" s="223">
        <f>ROUND(I232*H232,2)</f>
        <v>0</v>
      </c>
      <c r="K232" s="219" t="s">
        <v>123</v>
      </c>
      <c r="L232" s="224"/>
      <c r="M232" s="225" t="s">
        <v>19</v>
      </c>
      <c r="N232" s="226" t="s">
        <v>40</v>
      </c>
      <c r="O232" s="83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5" t="s">
        <v>129</v>
      </c>
      <c r="AT232" s="215" t="s">
        <v>126</v>
      </c>
      <c r="AU232" s="215" t="s">
        <v>76</v>
      </c>
      <c r="AY232" s="16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76</v>
      </c>
      <c r="BK232" s="216">
        <f>ROUND(I232*H232,2)</f>
        <v>0</v>
      </c>
      <c r="BL232" s="16" t="s">
        <v>129</v>
      </c>
      <c r="BM232" s="215" t="s">
        <v>905</v>
      </c>
    </row>
    <row r="233" s="2" customFormat="1" ht="24.15" customHeight="1">
      <c r="A233" s="37"/>
      <c r="B233" s="38"/>
      <c r="C233" s="217" t="s">
        <v>906</v>
      </c>
      <c r="D233" s="217" t="s">
        <v>126</v>
      </c>
      <c r="E233" s="218" t="s">
        <v>907</v>
      </c>
      <c r="F233" s="219" t="s">
        <v>908</v>
      </c>
      <c r="G233" s="220" t="s">
        <v>122</v>
      </c>
      <c r="H233" s="221">
        <v>3</v>
      </c>
      <c r="I233" s="222"/>
      <c r="J233" s="223">
        <f>ROUND(I233*H233,2)</f>
        <v>0</v>
      </c>
      <c r="K233" s="219" t="s">
        <v>123</v>
      </c>
      <c r="L233" s="224"/>
      <c r="M233" s="225" t="s">
        <v>19</v>
      </c>
      <c r="N233" s="226" t="s">
        <v>40</v>
      </c>
      <c r="O233" s="83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5" t="s">
        <v>129</v>
      </c>
      <c r="AT233" s="215" t="s">
        <v>126</v>
      </c>
      <c r="AU233" s="215" t="s">
        <v>76</v>
      </c>
      <c r="AY233" s="16" t="s">
        <v>118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6" t="s">
        <v>76</v>
      </c>
      <c r="BK233" s="216">
        <f>ROUND(I233*H233,2)</f>
        <v>0</v>
      </c>
      <c r="BL233" s="16" t="s">
        <v>129</v>
      </c>
      <c r="BM233" s="215" t="s">
        <v>909</v>
      </c>
    </row>
    <row r="234" s="2" customFormat="1" ht="24.15" customHeight="1">
      <c r="A234" s="37"/>
      <c r="B234" s="38"/>
      <c r="C234" s="217" t="s">
        <v>910</v>
      </c>
      <c r="D234" s="217" t="s">
        <v>126</v>
      </c>
      <c r="E234" s="218" t="s">
        <v>911</v>
      </c>
      <c r="F234" s="219" t="s">
        <v>912</v>
      </c>
      <c r="G234" s="220" t="s">
        <v>122</v>
      </c>
      <c r="H234" s="221">
        <v>3</v>
      </c>
      <c r="I234" s="222"/>
      <c r="J234" s="223">
        <f>ROUND(I234*H234,2)</f>
        <v>0</v>
      </c>
      <c r="K234" s="219" t="s">
        <v>123</v>
      </c>
      <c r="L234" s="224"/>
      <c r="M234" s="225" t="s">
        <v>19</v>
      </c>
      <c r="N234" s="226" t="s">
        <v>40</v>
      </c>
      <c r="O234" s="83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5" t="s">
        <v>78</v>
      </c>
      <c r="AT234" s="215" t="s">
        <v>126</v>
      </c>
      <c r="AU234" s="215" t="s">
        <v>76</v>
      </c>
      <c r="AY234" s="16" t="s">
        <v>118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76</v>
      </c>
      <c r="BK234" s="216">
        <f>ROUND(I234*H234,2)</f>
        <v>0</v>
      </c>
      <c r="BL234" s="16" t="s">
        <v>76</v>
      </c>
      <c r="BM234" s="215" t="s">
        <v>913</v>
      </c>
    </row>
    <row r="235" s="2" customFormat="1" ht="24.15" customHeight="1">
      <c r="A235" s="37"/>
      <c r="B235" s="38"/>
      <c r="C235" s="217" t="s">
        <v>129</v>
      </c>
      <c r="D235" s="217" t="s">
        <v>126</v>
      </c>
      <c r="E235" s="218" t="s">
        <v>914</v>
      </c>
      <c r="F235" s="219" t="s">
        <v>915</v>
      </c>
      <c r="G235" s="220" t="s">
        <v>122</v>
      </c>
      <c r="H235" s="221">
        <v>1</v>
      </c>
      <c r="I235" s="222"/>
      <c r="J235" s="223">
        <f>ROUND(I235*H235,2)</f>
        <v>0</v>
      </c>
      <c r="K235" s="219" t="s">
        <v>123</v>
      </c>
      <c r="L235" s="224"/>
      <c r="M235" s="225" t="s">
        <v>19</v>
      </c>
      <c r="N235" s="226" t="s">
        <v>40</v>
      </c>
      <c r="O235" s="83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5" t="s">
        <v>129</v>
      </c>
      <c r="AT235" s="215" t="s">
        <v>126</v>
      </c>
      <c r="AU235" s="215" t="s">
        <v>76</v>
      </c>
      <c r="AY235" s="16" t="s">
        <v>118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76</v>
      </c>
      <c r="BK235" s="216">
        <f>ROUND(I235*H235,2)</f>
        <v>0</v>
      </c>
      <c r="BL235" s="16" t="s">
        <v>129</v>
      </c>
      <c r="BM235" s="215" t="s">
        <v>916</v>
      </c>
    </row>
    <row r="236" s="2" customFormat="1" ht="24.15" customHeight="1">
      <c r="A236" s="37"/>
      <c r="B236" s="38"/>
      <c r="C236" s="217" t="s">
        <v>917</v>
      </c>
      <c r="D236" s="217" t="s">
        <v>126</v>
      </c>
      <c r="E236" s="218" t="s">
        <v>918</v>
      </c>
      <c r="F236" s="219" t="s">
        <v>919</v>
      </c>
      <c r="G236" s="220" t="s">
        <v>122</v>
      </c>
      <c r="H236" s="221">
        <v>1</v>
      </c>
      <c r="I236" s="222"/>
      <c r="J236" s="223">
        <f>ROUND(I236*H236,2)</f>
        <v>0</v>
      </c>
      <c r="K236" s="219" t="s">
        <v>123</v>
      </c>
      <c r="L236" s="224"/>
      <c r="M236" s="225" t="s">
        <v>19</v>
      </c>
      <c r="N236" s="226" t="s">
        <v>40</v>
      </c>
      <c r="O236" s="83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5" t="s">
        <v>78</v>
      </c>
      <c r="AT236" s="215" t="s">
        <v>126</v>
      </c>
      <c r="AU236" s="215" t="s">
        <v>76</v>
      </c>
      <c r="AY236" s="16" t="s">
        <v>118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76</v>
      </c>
      <c r="BK236" s="216">
        <f>ROUND(I236*H236,2)</f>
        <v>0</v>
      </c>
      <c r="BL236" s="16" t="s">
        <v>76</v>
      </c>
      <c r="BM236" s="215" t="s">
        <v>920</v>
      </c>
    </row>
    <row r="237" s="2" customFormat="1" ht="24.15" customHeight="1">
      <c r="A237" s="37"/>
      <c r="B237" s="38"/>
      <c r="C237" s="217" t="s">
        <v>921</v>
      </c>
      <c r="D237" s="217" t="s">
        <v>126</v>
      </c>
      <c r="E237" s="218" t="s">
        <v>922</v>
      </c>
      <c r="F237" s="219" t="s">
        <v>923</v>
      </c>
      <c r="G237" s="220" t="s">
        <v>122</v>
      </c>
      <c r="H237" s="221">
        <v>2</v>
      </c>
      <c r="I237" s="222"/>
      <c r="J237" s="223">
        <f>ROUND(I237*H237,2)</f>
        <v>0</v>
      </c>
      <c r="K237" s="219" t="s">
        <v>123</v>
      </c>
      <c r="L237" s="224"/>
      <c r="M237" s="225" t="s">
        <v>19</v>
      </c>
      <c r="N237" s="226" t="s">
        <v>40</v>
      </c>
      <c r="O237" s="83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5" t="s">
        <v>129</v>
      </c>
      <c r="AT237" s="215" t="s">
        <v>126</v>
      </c>
      <c r="AU237" s="215" t="s">
        <v>76</v>
      </c>
      <c r="AY237" s="16" t="s">
        <v>118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76</v>
      </c>
      <c r="BK237" s="216">
        <f>ROUND(I237*H237,2)</f>
        <v>0</v>
      </c>
      <c r="BL237" s="16" t="s">
        <v>129</v>
      </c>
      <c r="BM237" s="215" t="s">
        <v>924</v>
      </c>
    </row>
    <row r="238" s="2" customFormat="1" ht="24.15" customHeight="1">
      <c r="A238" s="37"/>
      <c r="B238" s="38"/>
      <c r="C238" s="217" t="s">
        <v>925</v>
      </c>
      <c r="D238" s="217" t="s">
        <v>126</v>
      </c>
      <c r="E238" s="218" t="s">
        <v>918</v>
      </c>
      <c r="F238" s="219" t="s">
        <v>919</v>
      </c>
      <c r="G238" s="220" t="s">
        <v>122</v>
      </c>
      <c r="H238" s="221">
        <v>2</v>
      </c>
      <c r="I238" s="222"/>
      <c r="J238" s="223">
        <f>ROUND(I238*H238,2)</f>
        <v>0</v>
      </c>
      <c r="K238" s="219" t="s">
        <v>123</v>
      </c>
      <c r="L238" s="224"/>
      <c r="M238" s="225" t="s">
        <v>19</v>
      </c>
      <c r="N238" s="226" t="s">
        <v>40</v>
      </c>
      <c r="O238" s="83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5" t="s">
        <v>78</v>
      </c>
      <c r="AT238" s="215" t="s">
        <v>126</v>
      </c>
      <c r="AU238" s="215" t="s">
        <v>76</v>
      </c>
      <c r="AY238" s="16" t="s">
        <v>118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76</v>
      </c>
      <c r="BK238" s="216">
        <f>ROUND(I238*H238,2)</f>
        <v>0</v>
      </c>
      <c r="BL238" s="16" t="s">
        <v>76</v>
      </c>
      <c r="BM238" s="215" t="s">
        <v>926</v>
      </c>
    </row>
    <row r="239" s="2" customFormat="1" ht="24.15" customHeight="1">
      <c r="A239" s="37"/>
      <c r="B239" s="38"/>
      <c r="C239" s="217" t="s">
        <v>927</v>
      </c>
      <c r="D239" s="217" t="s">
        <v>126</v>
      </c>
      <c r="E239" s="218" t="s">
        <v>928</v>
      </c>
      <c r="F239" s="219" t="s">
        <v>929</v>
      </c>
      <c r="G239" s="220" t="s">
        <v>122</v>
      </c>
      <c r="H239" s="221">
        <v>11</v>
      </c>
      <c r="I239" s="222"/>
      <c r="J239" s="223">
        <f>ROUND(I239*H239,2)</f>
        <v>0</v>
      </c>
      <c r="K239" s="219" t="s">
        <v>123</v>
      </c>
      <c r="L239" s="224"/>
      <c r="M239" s="225" t="s">
        <v>19</v>
      </c>
      <c r="N239" s="226" t="s">
        <v>40</v>
      </c>
      <c r="O239" s="83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5" t="s">
        <v>129</v>
      </c>
      <c r="AT239" s="215" t="s">
        <v>126</v>
      </c>
      <c r="AU239" s="215" t="s">
        <v>76</v>
      </c>
      <c r="AY239" s="16" t="s">
        <v>118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76</v>
      </c>
      <c r="BK239" s="216">
        <f>ROUND(I239*H239,2)</f>
        <v>0</v>
      </c>
      <c r="BL239" s="16" t="s">
        <v>129</v>
      </c>
      <c r="BM239" s="215" t="s">
        <v>930</v>
      </c>
    </row>
    <row r="240" s="2" customFormat="1" ht="24.15" customHeight="1">
      <c r="A240" s="37"/>
      <c r="B240" s="38"/>
      <c r="C240" s="217" t="s">
        <v>931</v>
      </c>
      <c r="D240" s="217" t="s">
        <v>126</v>
      </c>
      <c r="E240" s="218" t="s">
        <v>918</v>
      </c>
      <c r="F240" s="219" t="s">
        <v>919</v>
      </c>
      <c r="G240" s="220" t="s">
        <v>122</v>
      </c>
      <c r="H240" s="221">
        <v>11</v>
      </c>
      <c r="I240" s="222"/>
      <c r="J240" s="223">
        <f>ROUND(I240*H240,2)</f>
        <v>0</v>
      </c>
      <c r="K240" s="219" t="s">
        <v>123</v>
      </c>
      <c r="L240" s="224"/>
      <c r="M240" s="225" t="s">
        <v>19</v>
      </c>
      <c r="N240" s="226" t="s">
        <v>40</v>
      </c>
      <c r="O240" s="83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5" t="s">
        <v>129</v>
      </c>
      <c r="AT240" s="215" t="s">
        <v>126</v>
      </c>
      <c r="AU240" s="215" t="s">
        <v>76</v>
      </c>
      <c r="AY240" s="16" t="s">
        <v>118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76</v>
      </c>
      <c r="BK240" s="216">
        <f>ROUND(I240*H240,2)</f>
        <v>0</v>
      </c>
      <c r="BL240" s="16" t="s">
        <v>129</v>
      </c>
      <c r="BM240" s="215" t="s">
        <v>932</v>
      </c>
    </row>
    <row r="241" s="2" customFormat="1" ht="24.15" customHeight="1">
      <c r="A241" s="37"/>
      <c r="B241" s="38"/>
      <c r="C241" s="204" t="s">
        <v>933</v>
      </c>
      <c r="D241" s="204" t="s">
        <v>119</v>
      </c>
      <c r="E241" s="205" t="s">
        <v>934</v>
      </c>
      <c r="F241" s="206" t="s">
        <v>935</v>
      </c>
      <c r="G241" s="207" t="s">
        <v>122</v>
      </c>
      <c r="H241" s="208">
        <v>20</v>
      </c>
      <c r="I241" s="209"/>
      <c r="J241" s="210">
        <f>ROUND(I241*H241,2)</f>
        <v>0</v>
      </c>
      <c r="K241" s="206" t="s">
        <v>123</v>
      </c>
      <c r="L241" s="43"/>
      <c r="M241" s="211" t="s">
        <v>19</v>
      </c>
      <c r="N241" s="212" t="s">
        <v>40</v>
      </c>
      <c r="O241" s="83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5" t="s">
        <v>76</v>
      </c>
      <c r="AT241" s="215" t="s">
        <v>119</v>
      </c>
      <c r="AU241" s="215" t="s">
        <v>76</v>
      </c>
      <c r="AY241" s="16" t="s">
        <v>118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76</v>
      </c>
      <c r="BK241" s="216">
        <f>ROUND(I241*H241,2)</f>
        <v>0</v>
      </c>
      <c r="BL241" s="16" t="s">
        <v>76</v>
      </c>
      <c r="BM241" s="215" t="s">
        <v>936</v>
      </c>
    </row>
    <row r="242" s="2" customFormat="1" ht="24.15" customHeight="1">
      <c r="A242" s="37"/>
      <c r="B242" s="38"/>
      <c r="C242" s="204" t="s">
        <v>937</v>
      </c>
      <c r="D242" s="204" t="s">
        <v>119</v>
      </c>
      <c r="E242" s="205" t="s">
        <v>668</v>
      </c>
      <c r="F242" s="206" t="s">
        <v>669</v>
      </c>
      <c r="G242" s="207" t="s">
        <v>122</v>
      </c>
      <c r="H242" s="208">
        <v>150</v>
      </c>
      <c r="I242" s="209"/>
      <c r="J242" s="210">
        <f>ROUND(I242*H242,2)</f>
        <v>0</v>
      </c>
      <c r="K242" s="206" t="s">
        <v>123</v>
      </c>
      <c r="L242" s="43"/>
      <c r="M242" s="211" t="s">
        <v>19</v>
      </c>
      <c r="N242" s="212" t="s">
        <v>40</v>
      </c>
      <c r="O242" s="83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5" t="s">
        <v>124</v>
      </c>
      <c r="AT242" s="215" t="s">
        <v>119</v>
      </c>
      <c r="AU242" s="215" t="s">
        <v>76</v>
      </c>
      <c r="AY242" s="16" t="s">
        <v>118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76</v>
      </c>
      <c r="BK242" s="216">
        <f>ROUND(I242*H242,2)</f>
        <v>0</v>
      </c>
      <c r="BL242" s="16" t="s">
        <v>124</v>
      </c>
      <c r="BM242" s="215" t="s">
        <v>938</v>
      </c>
    </row>
    <row r="243" s="2" customFormat="1">
      <c r="A243" s="37"/>
      <c r="B243" s="38"/>
      <c r="C243" s="39"/>
      <c r="D243" s="227" t="s">
        <v>154</v>
      </c>
      <c r="E243" s="39"/>
      <c r="F243" s="228" t="s">
        <v>939</v>
      </c>
      <c r="G243" s="39"/>
      <c r="H243" s="39"/>
      <c r="I243" s="229"/>
      <c r="J243" s="39"/>
      <c r="K243" s="39"/>
      <c r="L243" s="43"/>
      <c r="M243" s="230"/>
      <c r="N243" s="231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154</v>
      </c>
      <c r="AU243" s="16" t="s">
        <v>76</v>
      </c>
    </row>
    <row r="244" s="2" customFormat="1" ht="24.15" customHeight="1">
      <c r="A244" s="37"/>
      <c r="B244" s="38"/>
      <c r="C244" s="204" t="s">
        <v>940</v>
      </c>
      <c r="D244" s="204" t="s">
        <v>119</v>
      </c>
      <c r="E244" s="205" t="s">
        <v>941</v>
      </c>
      <c r="F244" s="206" t="s">
        <v>942</v>
      </c>
      <c r="G244" s="207" t="s">
        <v>943</v>
      </c>
      <c r="H244" s="208">
        <v>30</v>
      </c>
      <c r="I244" s="209"/>
      <c r="J244" s="210">
        <f>ROUND(I244*H244,2)</f>
        <v>0</v>
      </c>
      <c r="K244" s="206" t="s">
        <v>123</v>
      </c>
      <c r="L244" s="43"/>
      <c r="M244" s="211" t="s">
        <v>19</v>
      </c>
      <c r="N244" s="212" t="s">
        <v>40</v>
      </c>
      <c r="O244" s="83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5" t="s">
        <v>124</v>
      </c>
      <c r="AT244" s="215" t="s">
        <v>119</v>
      </c>
      <c r="AU244" s="215" t="s">
        <v>76</v>
      </c>
      <c r="AY244" s="16" t="s">
        <v>118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76</v>
      </c>
      <c r="BK244" s="216">
        <f>ROUND(I244*H244,2)</f>
        <v>0</v>
      </c>
      <c r="BL244" s="16" t="s">
        <v>124</v>
      </c>
      <c r="BM244" s="215" t="s">
        <v>944</v>
      </c>
    </row>
    <row r="245" s="2" customFormat="1" ht="24.15" customHeight="1">
      <c r="A245" s="37"/>
      <c r="B245" s="38"/>
      <c r="C245" s="204" t="s">
        <v>945</v>
      </c>
      <c r="D245" s="204" t="s">
        <v>119</v>
      </c>
      <c r="E245" s="205" t="s">
        <v>946</v>
      </c>
      <c r="F245" s="206" t="s">
        <v>947</v>
      </c>
      <c r="G245" s="207" t="s">
        <v>122</v>
      </c>
      <c r="H245" s="208">
        <v>3</v>
      </c>
      <c r="I245" s="209"/>
      <c r="J245" s="210">
        <f>ROUND(I245*H245,2)</f>
        <v>0</v>
      </c>
      <c r="K245" s="206" t="s">
        <v>123</v>
      </c>
      <c r="L245" s="43"/>
      <c r="M245" s="211" t="s">
        <v>19</v>
      </c>
      <c r="N245" s="212" t="s">
        <v>40</v>
      </c>
      <c r="O245" s="83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5" t="s">
        <v>76</v>
      </c>
      <c r="AT245" s="215" t="s">
        <v>119</v>
      </c>
      <c r="AU245" s="215" t="s">
        <v>76</v>
      </c>
      <c r="AY245" s="16" t="s">
        <v>118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76</v>
      </c>
      <c r="BK245" s="216">
        <f>ROUND(I245*H245,2)</f>
        <v>0</v>
      </c>
      <c r="BL245" s="16" t="s">
        <v>76</v>
      </c>
      <c r="BM245" s="215" t="s">
        <v>948</v>
      </c>
    </row>
    <row r="246" s="2" customFormat="1" ht="24.15" customHeight="1">
      <c r="A246" s="37"/>
      <c r="B246" s="38"/>
      <c r="C246" s="204" t="s">
        <v>949</v>
      </c>
      <c r="D246" s="204" t="s">
        <v>119</v>
      </c>
      <c r="E246" s="205" t="s">
        <v>950</v>
      </c>
      <c r="F246" s="206" t="s">
        <v>951</v>
      </c>
      <c r="G246" s="207" t="s">
        <v>122</v>
      </c>
      <c r="H246" s="208">
        <v>3</v>
      </c>
      <c r="I246" s="209"/>
      <c r="J246" s="210">
        <f>ROUND(I246*H246,2)</f>
        <v>0</v>
      </c>
      <c r="K246" s="206" t="s">
        <v>123</v>
      </c>
      <c r="L246" s="43"/>
      <c r="M246" s="211" t="s">
        <v>19</v>
      </c>
      <c r="N246" s="212" t="s">
        <v>40</v>
      </c>
      <c r="O246" s="83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5" t="s">
        <v>76</v>
      </c>
      <c r="AT246" s="215" t="s">
        <v>119</v>
      </c>
      <c r="AU246" s="215" t="s">
        <v>76</v>
      </c>
      <c r="AY246" s="16" t="s">
        <v>118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76</v>
      </c>
      <c r="BK246" s="216">
        <f>ROUND(I246*H246,2)</f>
        <v>0</v>
      </c>
      <c r="BL246" s="16" t="s">
        <v>76</v>
      </c>
      <c r="BM246" s="215" t="s">
        <v>952</v>
      </c>
    </row>
    <row r="247" s="2" customFormat="1" ht="37.8" customHeight="1">
      <c r="A247" s="37"/>
      <c r="B247" s="38"/>
      <c r="C247" s="204" t="s">
        <v>953</v>
      </c>
      <c r="D247" s="204" t="s">
        <v>119</v>
      </c>
      <c r="E247" s="205" t="s">
        <v>402</v>
      </c>
      <c r="F247" s="206" t="s">
        <v>403</v>
      </c>
      <c r="G247" s="207" t="s">
        <v>122</v>
      </c>
      <c r="H247" s="208">
        <v>7</v>
      </c>
      <c r="I247" s="209"/>
      <c r="J247" s="210">
        <f>ROUND(I247*H247,2)</f>
        <v>0</v>
      </c>
      <c r="K247" s="206" t="s">
        <v>123</v>
      </c>
      <c r="L247" s="43"/>
      <c r="M247" s="211" t="s">
        <v>19</v>
      </c>
      <c r="N247" s="212" t="s">
        <v>40</v>
      </c>
      <c r="O247" s="83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5" t="s">
        <v>76</v>
      </c>
      <c r="AT247" s="215" t="s">
        <v>119</v>
      </c>
      <c r="AU247" s="215" t="s">
        <v>76</v>
      </c>
      <c r="AY247" s="16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76</v>
      </c>
      <c r="BK247" s="216">
        <f>ROUND(I247*H247,2)</f>
        <v>0</v>
      </c>
      <c r="BL247" s="16" t="s">
        <v>76</v>
      </c>
      <c r="BM247" s="215" t="s">
        <v>954</v>
      </c>
    </row>
    <row r="248" s="2" customFormat="1" ht="24.15" customHeight="1">
      <c r="A248" s="37"/>
      <c r="B248" s="38"/>
      <c r="C248" s="204" t="s">
        <v>955</v>
      </c>
      <c r="D248" s="204" t="s">
        <v>119</v>
      </c>
      <c r="E248" s="205" t="s">
        <v>956</v>
      </c>
      <c r="F248" s="206" t="s">
        <v>957</v>
      </c>
      <c r="G248" s="207" t="s">
        <v>122</v>
      </c>
      <c r="H248" s="208">
        <v>1</v>
      </c>
      <c r="I248" s="209"/>
      <c r="J248" s="210">
        <f>ROUND(I248*H248,2)</f>
        <v>0</v>
      </c>
      <c r="K248" s="206" t="s">
        <v>123</v>
      </c>
      <c r="L248" s="43"/>
      <c r="M248" s="211" t="s">
        <v>19</v>
      </c>
      <c r="N248" s="212" t="s">
        <v>40</v>
      </c>
      <c r="O248" s="83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5" t="s">
        <v>76</v>
      </c>
      <c r="AT248" s="215" t="s">
        <v>119</v>
      </c>
      <c r="AU248" s="215" t="s">
        <v>76</v>
      </c>
      <c r="AY248" s="16" t="s">
        <v>118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76</v>
      </c>
      <c r="BK248" s="216">
        <f>ROUND(I248*H248,2)</f>
        <v>0</v>
      </c>
      <c r="BL248" s="16" t="s">
        <v>76</v>
      </c>
      <c r="BM248" s="215" t="s">
        <v>958</v>
      </c>
    </row>
    <row r="249" s="2" customFormat="1" ht="24.15" customHeight="1">
      <c r="A249" s="37"/>
      <c r="B249" s="38"/>
      <c r="C249" s="204" t="s">
        <v>959</v>
      </c>
      <c r="D249" s="204" t="s">
        <v>119</v>
      </c>
      <c r="E249" s="205" t="s">
        <v>960</v>
      </c>
      <c r="F249" s="206" t="s">
        <v>961</v>
      </c>
      <c r="G249" s="207" t="s">
        <v>943</v>
      </c>
      <c r="H249" s="208">
        <v>60</v>
      </c>
      <c r="I249" s="209"/>
      <c r="J249" s="210">
        <f>ROUND(I249*H249,2)</f>
        <v>0</v>
      </c>
      <c r="K249" s="206" t="s">
        <v>123</v>
      </c>
      <c r="L249" s="43"/>
      <c r="M249" s="211" t="s">
        <v>19</v>
      </c>
      <c r="N249" s="212" t="s">
        <v>40</v>
      </c>
      <c r="O249" s="83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5" t="s">
        <v>124</v>
      </c>
      <c r="AT249" s="215" t="s">
        <v>119</v>
      </c>
      <c r="AU249" s="215" t="s">
        <v>76</v>
      </c>
      <c r="AY249" s="16" t="s">
        <v>118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76</v>
      </c>
      <c r="BK249" s="216">
        <f>ROUND(I249*H249,2)</f>
        <v>0</v>
      </c>
      <c r="BL249" s="16" t="s">
        <v>124</v>
      </c>
      <c r="BM249" s="215" t="s">
        <v>962</v>
      </c>
    </row>
    <row r="250" s="2" customFormat="1" ht="49.05" customHeight="1">
      <c r="A250" s="37"/>
      <c r="B250" s="38"/>
      <c r="C250" s="204" t="s">
        <v>963</v>
      </c>
      <c r="D250" s="204" t="s">
        <v>119</v>
      </c>
      <c r="E250" s="205" t="s">
        <v>964</v>
      </c>
      <c r="F250" s="206" t="s">
        <v>965</v>
      </c>
      <c r="G250" s="207" t="s">
        <v>122</v>
      </c>
      <c r="H250" s="208">
        <v>1</v>
      </c>
      <c r="I250" s="209"/>
      <c r="J250" s="210">
        <f>ROUND(I250*H250,2)</f>
        <v>0</v>
      </c>
      <c r="K250" s="206" t="s">
        <v>123</v>
      </c>
      <c r="L250" s="43"/>
      <c r="M250" s="211" t="s">
        <v>19</v>
      </c>
      <c r="N250" s="212" t="s">
        <v>40</v>
      </c>
      <c r="O250" s="83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5" t="s">
        <v>124</v>
      </c>
      <c r="AT250" s="215" t="s">
        <v>119</v>
      </c>
      <c r="AU250" s="215" t="s">
        <v>76</v>
      </c>
      <c r="AY250" s="16" t="s">
        <v>118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76</v>
      </c>
      <c r="BK250" s="216">
        <f>ROUND(I250*H250,2)</f>
        <v>0</v>
      </c>
      <c r="BL250" s="16" t="s">
        <v>124</v>
      </c>
      <c r="BM250" s="215" t="s">
        <v>966</v>
      </c>
    </row>
    <row r="251" s="2" customFormat="1" ht="24.15" customHeight="1">
      <c r="A251" s="37"/>
      <c r="B251" s="38"/>
      <c r="C251" s="204" t="s">
        <v>967</v>
      </c>
      <c r="D251" s="204" t="s">
        <v>119</v>
      </c>
      <c r="E251" s="205" t="s">
        <v>968</v>
      </c>
      <c r="F251" s="206" t="s">
        <v>969</v>
      </c>
      <c r="G251" s="207" t="s">
        <v>122</v>
      </c>
      <c r="H251" s="208">
        <v>3</v>
      </c>
      <c r="I251" s="209"/>
      <c r="J251" s="210">
        <f>ROUND(I251*H251,2)</f>
        <v>0</v>
      </c>
      <c r="K251" s="206" t="s">
        <v>123</v>
      </c>
      <c r="L251" s="43"/>
      <c r="M251" s="211" t="s">
        <v>19</v>
      </c>
      <c r="N251" s="212" t="s">
        <v>40</v>
      </c>
      <c r="O251" s="83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5" t="s">
        <v>124</v>
      </c>
      <c r="AT251" s="215" t="s">
        <v>119</v>
      </c>
      <c r="AU251" s="215" t="s">
        <v>76</v>
      </c>
      <c r="AY251" s="16" t="s">
        <v>118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76</v>
      </c>
      <c r="BK251" s="216">
        <f>ROUND(I251*H251,2)</f>
        <v>0</v>
      </c>
      <c r="BL251" s="16" t="s">
        <v>124</v>
      </c>
      <c r="BM251" s="215" t="s">
        <v>970</v>
      </c>
    </row>
    <row r="252" s="2" customFormat="1" ht="37.8" customHeight="1">
      <c r="A252" s="37"/>
      <c r="B252" s="38"/>
      <c r="C252" s="204" t="s">
        <v>971</v>
      </c>
      <c r="D252" s="204" t="s">
        <v>119</v>
      </c>
      <c r="E252" s="205" t="s">
        <v>972</v>
      </c>
      <c r="F252" s="206" t="s">
        <v>973</v>
      </c>
      <c r="G252" s="207" t="s">
        <v>122</v>
      </c>
      <c r="H252" s="208">
        <v>1</v>
      </c>
      <c r="I252" s="209"/>
      <c r="J252" s="210">
        <f>ROUND(I252*H252,2)</f>
        <v>0</v>
      </c>
      <c r="K252" s="206" t="s">
        <v>123</v>
      </c>
      <c r="L252" s="43"/>
      <c r="M252" s="211" t="s">
        <v>19</v>
      </c>
      <c r="N252" s="212" t="s">
        <v>40</v>
      </c>
      <c r="O252" s="83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5" t="s">
        <v>124</v>
      </c>
      <c r="AT252" s="215" t="s">
        <v>119</v>
      </c>
      <c r="AU252" s="215" t="s">
        <v>76</v>
      </c>
      <c r="AY252" s="16" t="s">
        <v>118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6" t="s">
        <v>76</v>
      </c>
      <c r="BK252" s="216">
        <f>ROUND(I252*H252,2)</f>
        <v>0</v>
      </c>
      <c r="BL252" s="16" t="s">
        <v>124</v>
      </c>
      <c r="BM252" s="215" t="s">
        <v>974</v>
      </c>
    </row>
    <row r="253" s="2" customFormat="1" ht="24.15" customHeight="1">
      <c r="A253" s="37"/>
      <c r="B253" s="38"/>
      <c r="C253" s="204" t="s">
        <v>975</v>
      </c>
      <c r="D253" s="204" t="s">
        <v>119</v>
      </c>
      <c r="E253" s="205" t="s">
        <v>976</v>
      </c>
      <c r="F253" s="206" t="s">
        <v>977</v>
      </c>
      <c r="G253" s="207" t="s">
        <v>122</v>
      </c>
      <c r="H253" s="208">
        <v>1</v>
      </c>
      <c r="I253" s="209"/>
      <c r="J253" s="210">
        <f>ROUND(I253*H253,2)</f>
        <v>0</v>
      </c>
      <c r="K253" s="206" t="s">
        <v>123</v>
      </c>
      <c r="L253" s="43"/>
      <c r="M253" s="211" t="s">
        <v>19</v>
      </c>
      <c r="N253" s="212" t="s">
        <v>40</v>
      </c>
      <c r="O253" s="83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5" t="s">
        <v>124</v>
      </c>
      <c r="AT253" s="215" t="s">
        <v>119</v>
      </c>
      <c r="AU253" s="215" t="s">
        <v>76</v>
      </c>
      <c r="AY253" s="16" t="s">
        <v>118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76</v>
      </c>
      <c r="BK253" s="216">
        <f>ROUND(I253*H253,2)</f>
        <v>0</v>
      </c>
      <c r="BL253" s="16" t="s">
        <v>124</v>
      </c>
      <c r="BM253" s="215" t="s">
        <v>978</v>
      </c>
    </row>
    <row r="254" s="2" customFormat="1" ht="24.15" customHeight="1">
      <c r="A254" s="37"/>
      <c r="B254" s="38"/>
      <c r="C254" s="204" t="s">
        <v>979</v>
      </c>
      <c r="D254" s="204" t="s">
        <v>119</v>
      </c>
      <c r="E254" s="205" t="s">
        <v>980</v>
      </c>
      <c r="F254" s="206" t="s">
        <v>981</v>
      </c>
      <c r="G254" s="207" t="s">
        <v>122</v>
      </c>
      <c r="H254" s="208">
        <v>1</v>
      </c>
      <c r="I254" s="209"/>
      <c r="J254" s="210">
        <f>ROUND(I254*H254,2)</f>
        <v>0</v>
      </c>
      <c r="K254" s="206" t="s">
        <v>123</v>
      </c>
      <c r="L254" s="43"/>
      <c r="M254" s="211" t="s">
        <v>19</v>
      </c>
      <c r="N254" s="212" t="s">
        <v>40</v>
      </c>
      <c r="O254" s="83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5" t="s">
        <v>124</v>
      </c>
      <c r="AT254" s="215" t="s">
        <v>119</v>
      </c>
      <c r="AU254" s="215" t="s">
        <v>76</v>
      </c>
      <c r="AY254" s="16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6" t="s">
        <v>76</v>
      </c>
      <c r="BK254" s="216">
        <f>ROUND(I254*H254,2)</f>
        <v>0</v>
      </c>
      <c r="BL254" s="16" t="s">
        <v>124</v>
      </c>
      <c r="BM254" s="215" t="s">
        <v>982</v>
      </c>
    </row>
    <row r="255" s="2" customFormat="1" ht="37.8" customHeight="1">
      <c r="A255" s="37"/>
      <c r="B255" s="38"/>
      <c r="C255" s="204" t="s">
        <v>983</v>
      </c>
      <c r="D255" s="204" t="s">
        <v>119</v>
      </c>
      <c r="E255" s="205" t="s">
        <v>984</v>
      </c>
      <c r="F255" s="206" t="s">
        <v>985</v>
      </c>
      <c r="G255" s="207" t="s">
        <v>122</v>
      </c>
      <c r="H255" s="208">
        <v>1</v>
      </c>
      <c r="I255" s="209"/>
      <c r="J255" s="210">
        <f>ROUND(I255*H255,2)</f>
        <v>0</v>
      </c>
      <c r="K255" s="206" t="s">
        <v>123</v>
      </c>
      <c r="L255" s="43"/>
      <c r="M255" s="211" t="s">
        <v>19</v>
      </c>
      <c r="N255" s="212" t="s">
        <v>40</v>
      </c>
      <c r="O255" s="83"/>
      <c r="P255" s="213">
        <f>O255*H255</f>
        <v>0</v>
      </c>
      <c r="Q255" s="213">
        <v>0</v>
      </c>
      <c r="R255" s="213">
        <f>Q255*H255</f>
        <v>0</v>
      </c>
      <c r="S255" s="213">
        <v>0</v>
      </c>
      <c r="T255" s="21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15" t="s">
        <v>76</v>
      </c>
      <c r="AT255" s="215" t="s">
        <v>119</v>
      </c>
      <c r="AU255" s="215" t="s">
        <v>76</v>
      </c>
      <c r="AY255" s="16" t="s">
        <v>118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76</v>
      </c>
      <c r="BK255" s="216">
        <f>ROUND(I255*H255,2)</f>
        <v>0</v>
      </c>
      <c r="BL255" s="16" t="s">
        <v>76</v>
      </c>
      <c r="BM255" s="215" t="s">
        <v>986</v>
      </c>
    </row>
    <row r="256" s="2" customFormat="1" ht="62.7" customHeight="1">
      <c r="A256" s="37"/>
      <c r="B256" s="38"/>
      <c r="C256" s="204" t="s">
        <v>987</v>
      </c>
      <c r="D256" s="204" t="s">
        <v>119</v>
      </c>
      <c r="E256" s="205" t="s">
        <v>988</v>
      </c>
      <c r="F256" s="206" t="s">
        <v>989</v>
      </c>
      <c r="G256" s="207" t="s">
        <v>122</v>
      </c>
      <c r="H256" s="208">
        <v>1</v>
      </c>
      <c r="I256" s="209"/>
      <c r="J256" s="210">
        <f>ROUND(I256*H256,2)</f>
        <v>0</v>
      </c>
      <c r="K256" s="206" t="s">
        <v>123</v>
      </c>
      <c r="L256" s="43"/>
      <c r="M256" s="211" t="s">
        <v>19</v>
      </c>
      <c r="N256" s="212" t="s">
        <v>40</v>
      </c>
      <c r="O256" s="83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5" t="s">
        <v>76</v>
      </c>
      <c r="AT256" s="215" t="s">
        <v>119</v>
      </c>
      <c r="AU256" s="215" t="s">
        <v>76</v>
      </c>
      <c r="AY256" s="16" t="s">
        <v>118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76</v>
      </c>
      <c r="BK256" s="216">
        <f>ROUND(I256*H256,2)</f>
        <v>0</v>
      </c>
      <c r="BL256" s="16" t="s">
        <v>76</v>
      </c>
      <c r="BM256" s="215" t="s">
        <v>990</v>
      </c>
    </row>
    <row r="257" s="2" customFormat="1" ht="62.7" customHeight="1">
      <c r="A257" s="37"/>
      <c r="B257" s="38"/>
      <c r="C257" s="204" t="s">
        <v>991</v>
      </c>
      <c r="D257" s="204" t="s">
        <v>119</v>
      </c>
      <c r="E257" s="205" t="s">
        <v>992</v>
      </c>
      <c r="F257" s="206" t="s">
        <v>993</v>
      </c>
      <c r="G257" s="207" t="s">
        <v>122</v>
      </c>
      <c r="H257" s="208">
        <v>2</v>
      </c>
      <c r="I257" s="209"/>
      <c r="J257" s="210">
        <f>ROUND(I257*H257,2)</f>
        <v>0</v>
      </c>
      <c r="K257" s="206" t="s">
        <v>123</v>
      </c>
      <c r="L257" s="43"/>
      <c r="M257" s="211" t="s">
        <v>19</v>
      </c>
      <c r="N257" s="212" t="s">
        <v>40</v>
      </c>
      <c r="O257" s="83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5" t="s">
        <v>76</v>
      </c>
      <c r="AT257" s="215" t="s">
        <v>119</v>
      </c>
      <c r="AU257" s="215" t="s">
        <v>76</v>
      </c>
      <c r="AY257" s="16" t="s">
        <v>118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76</v>
      </c>
      <c r="BK257" s="216">
        <f>ROUND(I257*H257,2)</f>
        <v>0</v>
      </c>
      <c r="BL257" s="16" t="s">
        <v>76</v>
      </c>
      <c r="BM257" s="215" t="s">
        <v>994</v>
      </c>
    </row>
    <row r="258" s="2" customFormat="1" ht="24.15" customHeight="1">
      <c r="A258" s="37"/>
      <c r="B258" s="38"/>
      <c r="C258" s="204" t="s">
        <v>995</v>
      </c>
      <c r="D258" s="204" t="s">
        <v>119</v>
      </c>
      <c r="E258" s="205" t="s">
        <v>996</v>
      </c>
      <c r="F258" s="206" t="s">
        <v>997</v>
      </c>
      <c r="G258" s="207" t="s">
        <v>122</v>
      </c>
      <c r="H258" s="208">
        <v>1</v>
      </c>
      <c r="I258" s="209"/>
      <c r="J258" s="210">
        <f>ROUND(I258*H258,2)</f>
        <v>0</v>
      </c>
      <c r="K258" s="206" t="s">
        <v>123</v>
      </c>
      <c r="L258" s="43"/>
      <c r="M258" s="211" t="s">
        <v>19</v>
      </c>
      <c r="N258" s="212" t="s">
        <v>40</v>
      </c>
      <c r="O258" s="83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15" t="s">
        <v>76</v>
      </c>
      <c r="AT258" s="215" t="s">
        <v>119</v>
      </c>
      <c r="AU258" s="215" t="s">
        <v>76</v>
      </c>
      <c r="AY258" s="16" t="s">
        <v>118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76</v>
      </c>
      <c r="BK258" s="216">
        <f>ROUND(I258*H258,2)</f>
        <v>0</v>
      </c>
      <c r="BL258" s="16" t="s">
        <v>76</v>
      </c>
      <c r="BM258" s="215" t="s">
        <v>998</v>
      </c>
    </row>
    <row r="259" s="2" customFormat="1" ht="24.15" customHeight="1">
      <c r="A259" s="37"/>
      <c r="B259" s="38"/>
      <c r="C259" s="204" t="s">
        <v>999</v>
      </c>
      <c r="D259" s="204" t="s">
        <v>119</v>
      </c>
      <c r="E259" s="205" t="s">
        <v>1000</v>
      </c>
      <c r="F259" s="206" t="s">
        <v>1001</v>
      </c>
      <c r="G259" s="207" t="s">
        <v>122</v>
      </c>
      <c r="H259" s="208">
        <v>1</v>
      </c>
      <c r="I259" s="209"/>
      <c r="J259" s="210">
        <f>ROUND(I259*H259,2)</f>
        <v>0</v>
      </c>
      <c r="K259" s="206" t="s">
        <v>123</v>
      </c>
      <c r="L259" s="43"/>
      <c r="M259" s="254" t="s">
        <v>19</v>
      </c>
      <c r="N259" s="255" t="s">
        <v>40</v>
      </c>
      <c r="O259" s="256"/>
      <c r="P259" s="257">
        <f>O259*H259</f>
        <v>0</v>
      </c>
      <c r="Q259" s="257">
        <v>0</v>
      </c>
      <c r="R259" s="257">
        <f>Q259*H259</f>
        <v>0</v>
      </c>
      <c r="S259" s="257">
        <v>0</v>
      </c>
      <c r="T259" s="25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5" t="s">
        <v>76</v>
      </c>
      <c r="AT259" s="215" t="s">
        <v>119</v>
      </c>
      <c r="AU259" s="215" t="s">
        <v>76</v>
      </c>
      <c r="AY259" s="16" t="s">
        <v>118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76</v>
      </c>
      <c r="BK259" s="216">
        <f>ROUND(I259*H259,2)</f>
        <v>0</v>
      </c>
      <c r="BL259" s="16" t="s">
        <v>76</v>
      </c>
      <c r="BM259" s="215" t="s">
        <v>1002</v>
      </c>
    </row>
    <row r="260" s="2" customFormat="1" ht="6.96" customHeight="1">
      <c r="A260" s="37"/>
      <c r="B260" s="58"/>
      <c r="C260" s="59"/>
      <c r="D260" s="59"/>
      <c r="E260" s="59"/>
      <c r="F260" s="59"/>
      <c r="G260" s="59"/>
      <c r="H260" s="59"/>
      <c r="I260" s="59"/>
      <c r="J260" s="59"/>
      <c r="K260" s="59"/>
      <c r="L260" s="43"/>
      <c r="M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</row>
  </sheetData>
  <sheetProtection sheet="1" autoFilter="0" formatColumns="0" formatRows="0" objects="1" scenarios="1" spinCount="100000" saltValue="UQTl673uF7vZ5Ih+CMY1qFMnhEQnkyyQhYFmICVhOk5/1WrfrMsmJMiQt9QNOQ4SVsI/BE9LPodyJ9HgZo3qNQ==" hashValue="IsK+9RoM2iaR8TQ3CDmmjVt1QQJz0/J6MA5l1G+ks8NEWTOsAKIj1nO73QQBAHPQG1Bwdk/Zlsk7x2idAbDBaA==" algorithmName="SHA-512" password="CC35"/>
  <autoFilter ref="C85:K2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78</v>
      </c>
    </row>
    <row r="4" s="1" customFormat="1" ht="24.96" customHeight="1">
      <c r="B4" s="19"/>
      <c r="D4" s="139" t="s">
        <v>92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Oprava PZS na přejezdu P 7192 v km 43,577 trati Přerov – Brno hl.n.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93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1003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4. 9. 2020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tr">
        <f>IF('Rekapitulace stavby'!AN10="","",'Rekapitulace stavby'!AN10)</f>
        <v/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tr">
        <f>IF('Rekapitulace stavby'!E11="","",'Rekapitulace stavby'!E11)</f>
        <v xml:space="preserve"> </v>
      </c>
      <c r="F15" s="37"/>
      <c r="G15" s="37"/>
      <c r="H15" s="37"/>
      <c r="I15" s="141" t="s">
        <v>27</v>
      </c>
      <c r="J15" s="132" t="str">
        <f>IF('Rekapitulace stavby'!AN11="","",'Rekapitulace stavby'!AN11)</f>
        <v/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28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27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30</v>
      </c>
      <c r="E20" s="37"/>
      <c r="F20" s="37"/>
      <c r="G20" s="37"/>
      <c r="H20" s="37"/>
      <c r="I20" s="141" t="s">
        <v>26</v>
      </c>
      <c r="J20" s="132" t="str">
        <f>IF('Rekapitulace stavby'!AN16="","",'Rekapitulace stavby'!AN16)</f>
        <v/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tr">
        <f>IF('Rekapitulace stavby'!E17="","",'Rekapitulace stavby'!E17)</f>
        <v xml:space="preserve"> </v>
      </c>
      <c r="F21" s="37"/>
      <c r="G21" s="37"/>
      <c r="H21" s="37"/>
      <c r="I21" s="141" t="s">
        <v>27</v>
      </c>
      <c r="J21" s="132" t="str">
        <f>IF('Rekapitulace stavby'!AN17="","",'Rekapitulace stavby'!AN17)</f>
        <v/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32</v>
      </c>
      <c r="E23" s="37"/>
      <c r="F23" s="37"/>
      <c r="G23" s="37"/>
      <c r="H23" s="37"/>
      <c r="I23" s="141" t="s">
        <v>26</v>
      </c>
      <c r="J23" s="132" t="str">
        <f>IF('Rekapitulace stavby'!AN19="","",'Rekapitulace stavby'!AN19)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tr">
        <f>IF('Rekapitulace stavby'!E20="","",'Rekapitulace stavby'!E20)</f>
        <v xml:space="preserve"> </v>
      </c>
      <c r="F24" s="37"/>
      <c r="G24" s="37"/>
      <c r="H24" s="37"/>
      <c r="I24" s="141" t="s">
        <v>27</v>
      </c>
      <c r="J24" s="132" t="str">
        <f>IF('Rekapitulace stavby'!AN20="","",'Rekapitulace stavby'!AN20)</f>
        <v/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33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35</v>
      </c>
      <c r="E30" s="37"/>
      <c r="F30" s="37"/>
      <c r="G30" s="37"/>
      <c r="H30" s="37"/>
      <c r="I30" s="37"/>
      <c r="J30" s="152">
        <f>ROUND(J81,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37</v>
      </c>
      <c r="G32" s="37"/>
      <c r="H32" s="37"/>
      <c r="I32" s="153" t="s">
        <v>36</v>
      </c>
      <c r="J32" s="153" t="s">
        <v>38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39</v>
      </c>
      <c r="E33" s="141" t="s">
        <v>40</v>
      </c>
      <c r="F33" s="155">
        <f>ROUND((SUM(BE81:BE88)),  2)</f>
        <v>0</v>
      </c>
      <c r="G33" s="37"/>
      <c r="H33" s="37"/>
      <c r="I33" s="156">
        <v>0.20999999999999999</v>
      </c>
      <c r="J33" s="155">
        <f>ROUND(((SUM(BE81:BE88))*I33),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41</v>
      </c>
      <c r="F34" s="155">
        <f>ROUND((SUM(BF81:BF88)),  2)</f>
        <v>0</v>
      </c>
      <c r="G34" s="37"/>
      <c r="H34" s="37"/>
      <c r="I34" s="156">
        <v>0.14999999999999999</v>
      </c>
      <c r="J34" s="155">
        <f>ROUND(((SUM(BF81:BF88))*I34),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42</v>
      </c>
      <c r="F35" s="155">
        <f>ROUND((SUM(BG81:BG88)),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43</v>
      </c>
      <c r="F36" s="155">
        <f>ROUND((SUM(BH81:BH88)),  2)</f>
        <v>0</v>
      </c>
      <c r="G36" s="37"/>
      <c r="H36" s="37"/>
      <c r="I36" s="156">
        <v>0.14999999999999999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ROUND((SUM(BI81:BI88)),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97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Oprava PZS na přejezdu P 7192 v km 43,577 trati Přerov – Brno hl.n.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VON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4. 9. 2020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98</v>
      </c>
      <c r="D57" s="170"/>
      <c r="E57" s="170"/>
      <c r="F57" s="170"/>
      <c r="G57" s="170"/>
      <c r="H57" s="170"/>
      <c r="I57" s="170"/>
      <c r="J57" s="171" t="s">
        <v>99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67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100</v>
      </c>
    </row>
    <row r="60" s="9" customFormat="1" ht="24.96" customHeight="1">
      <c r="A60" s="9"/>
      <c r="B60" s="173"/>
      <c r="C60" s="174"/>
      <c r="D60" s="175" t="s">
        <v>1004</v>
      </c>
      <c r="E60" s="176"/>
      <c r="F60" s="176"/>
      <c r="G60" s="176"/>
      <c r="H60" s="176"/>
      <c r="I60" s="176"/>
      <c r="J60" s="177">
        <f>J82</f>
        <v>0</v>
      </c>
      <c r="K60" s="174"/>
      <c r="L60" s="17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3"/>
      <c r="C61" s="174"/>
      <c r="D61" s="175" t="s">
        <v>1005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102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68" t="str">
        <f>E7</f>
        <v>Oprava PZS na přejezdu P 7192 v km 43,577 trati Přerov – Brno hl.n.</v>
      </c>
      <c r="F71" s="31"/>
      <c r="G71" s="31"/>
      <c r="H71" s="31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93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02 - VON</v>
      </c>
      <c r="F73" s="39"/>
      <c r="G73" s="39"/>
      <c r="H73" s="39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4. 9. 2020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30</v>
      </c>
      <c r="J77" s="35" t="str">
        <f>E21</f>
        <v xml:space="preserve"> </v>
      </c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28</v>
      </c>
      <c r="D78" s="39"/>
      <c r="E78" s="39"/>
      <c r="F78" s="26" t="str">
        <f>IF(E18="","",E18)</f>
        <v>Vyplň údaj</v>
      </c>
      <c r="G78" s="39"/>
      <c r="H78" s="39"/>
      <c r="I78" s="31" t="s">
        <v>32</v>
      </c>
      <c r="J78" s="35" t="str">
        <f>E24</f>
        <v xml:space="preserve"> </v>
      </c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9"/>
      <c r="B80" s="180"/>
      <c r="C80" s="181" t="s">
        <v>103</v>
      </c>
      <c r="D80" s="182" t="s">
        <v>54</v>
      </c>
      <c r="E80" s="182" t="s">
        <v>50</v>
      </c>
      <c r="F80" s="182" t="s">
        <v>51</v>
      </c>
      <c r="G80" s="182" t="s">
        <v>104</v>
      </c>
      <c r="H80" s="182" t="s">
        <v>105</v>
      </c>
      <c r="I80" s="182" t="s">
        <v>106</v>
      </c>
      <c r="J80" s="182" t="s">
        <v>99</v>
      </c>
      <c r="K80" s="183" t="s">
        <v>107</v>
      </c>
      <c r="L80" s="184"/>
      <c r="M80" s="91" t="s">
        <v>19</v>
      </c>
      <c r="N80" s="92" t="s">
        <v>39</v>
      </c>
      <c r="O80" s="92" t="s">
        <v>108</v>
      </c>
      <c r="P80" s="92" t="s">
        <v>109</v>
      </c>
      <c r="Q80" s="92" t="s">
        <v>110</v>
      </c>
      <c r="R80" s="92" t="s">
        <v>111</v>
      </c>
      <c r="S80" s="92" t="s">
        <v>112</v>
      </c>
      <c r="T80" s="93" t="s">
        <v>113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37"/>
      <c r="B81" s="38"/>
      <c r="C81" s="98" t="s">
        <v>114</v>
      </c>
      <c r="D81" s="39"/>
      <c r="E81" s="39"/>
      <c r="F81" s="39"/>
      <c r="G81" s="39"/>
      <c r="H81" s="39"/>
      <c r="I81" s="39"/>
      <c r="J81" s="185">
        <f>BK81</f>
        <v>0</v>
      </c>
      <c r="K81" s="39"/>
      <c r="L81" s="43"/>
      <c r="M81" s="94"/>
      <c r="N81" s="186"/>
      <c r="O81" s="95"/>
      <c r="P81" s="187">
        <f>P82+P85</f>
        <v>0</v>
      </c>
      <c r="Q81" s="95"/>
      <c r="R81" s="187">
        <f>R82+R85</f>
        <v>0</v>
      </c>
      <c r="S81" s="95"/>
      <c r="T81" s="188">
        <f>T82+T85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68</v>
      </c>
      <c r="AU81" s="16" t="s">
        <v>100</v>
      </c>
      <c r="BK81" s="189">
        <f>BK82+BK85</f>
        <v>0</v>
      </c>
    </row>
    <row r="82" s="11" customFormat="1" ht="25.92" customHeight="1">
      <c r="A82" s="11"/>
      <c r="B82" s="190"/>
      <c r="C82" s="191"/>
      <c r="D82" s="192" t="s">
        <v>68</v>
      </c>
      <c r="E82" s="193" t="s">
        <v>1006</v>
      </c>
      <c r="F82" s="193" t="s">
        <v>1007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SUM(P83:P84)</f>
        <v>0</v>
      </c>
      <c r="Q82" s="198"/>
      <c r="R82" s="199">
        <f>SUM(R83:R84)</f>
        <v>0</v>
      </c>
      <c r="S82" s="198"/>
      <c r="T82" s="200">
        <f>SUM(T83:T84)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1" t="s">
        <v>117</v>
      </c>
      <c r="AT82" s="202" t="s">
        <v>68</v>
      </c>
      <c r="AU82" s="202" t="s">
        <v>69</v>
      </c>
      <c r="AY82" s="201" t="s">
        <v>118</v>
      </c>
      <c r="BK82" s="203">
        <f>SUM(BK83:BK84)</f>
        <v>0</v>
      </c>
    </row>
    <row r="83" s="2" customFormat="1" ht="14.4" customHeight="1">
      <c r="A83" s="37"/>
      <c r="B83" s="38"/>
      <c r="C83" s="204" t="s">
        <v>76</v>
      </c>
      <c r="D83" s="204" t="s">
        <v>119</v>
      </c>
      <c r="E83" s="205" t="s">
        <v>1008</v>
      </c>
      <c r="F83" s="206" t="s">
        <v>1009</v>
      </c>
      <c r="G83" s="207" t="s">
        <v>943</v>
      </c>
      <c r="H83" s="208">
        <v>60</v>
      </c>
      <c r="I83" s="209"/>
      <c r="J83" s="210">
        <f>ROUND(I83*H83,2)</f>
        <v>0</v>
      </c>
      <c r="K83" s="206" t="s">
        <v>19</v>
      </c>
      <c r="L83" s="43"/>
      <c r="M83" s="211" t="s">
        <v>19</v>
      </c>
      <c r="N83" s="212" t="s">
        <v>40</v>
      </c>
      <c r="O83" s="83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15" t="s">
        <v>124</v>
      </c>
      <c r="AT83" s="215" t="s">
        <v>119</v>
      </c>
      <c r="AU83" s="215" t="s">
        <v>76</v>
      </c>
      <c r="AY83" s="16" t="s">
        <v>118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6" t="s">
        <v>76</v>
      </c>
      <c r="BK83" s="216">
        <f>ROUND(I83*H83,2)</f>
        <v>0</v>
      </c>
      <c r="BL83" s="16" t="s">
        <v>124</v>
      </c>
      <c r="BM83" s="215" t="s">
        <v>1010</v>
      </c>
    </row>
    <row r="84" s="2" customFormat="1">
      <c r="A84" s="37"/>
      <c r="B84" s="38"/>
      <c r="C84" s="39"/>
      <c r="D84" s="227" t="s">
        <v>154</v>
      </c>
      <c r="E84" s="39"/>
      <c r="F84" s="228" t="s">
        <v>1011</v>
      </c>
      <c r="G84" s="39"/>
      <c r="H84" s="39"/>
      <c r="I84" s="229"/>
      <c r="J84" s="39"/>
      <c r="K84" s="39"/>
      <c r="L84" s="43"/>
      <c r="M84" s="230"/>
      <c r="N84" s="23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154</v>
      </c>
      <c r="AU84" s="16" t="s">
        <v>76</v>
      </c>
    </row>
    <row r="85" s="11" customFormat="1" ht="25.92" customHeight="1">
      <c r="A85" s="11"/>
      <c r="B85" s="190"/>
      <c r="C85" s="191"/>
      <c r="D85" s="192" t="s">
        <v>68</v>
      </c>
      <c r="E85" s="193" t="s">
        <v>1012</v>
      </c>
      <c r="F85" s="193" t="s">
        <v>1013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SUM(P86:P88)</f>
        <v>0</v>
      </c>
      <c r="Q85" s="198"/>
      <c r="R85" s="199">
        <f>SUM(R86:R88)</f>
        <v>0</v>
      </c>
      <c r="S85" s="198"/>
      <c r="T85" s="200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1" t="s">
        <v>138</v>
      </c>
      <c r="AT85" s="202" t="s">
        <v>68</v>
      </c>
      <c r="AU85" s="202" t="s">
        <v>69</v>
      </c>
      <c r="AY85" s="201" t="s">
        <v>118</v>
      </c>
      <c r="BK85" s="203">
        <f>SUM(BK86:BK88)</f>
        <v>0</v>
      </c>
    </row>
    <row r="86" s="2" customFormat="1" ht="24.15" customHeight="1">
      <c r="A86" s="37"/>
      <c r="B86" s="38"/>
      <c r="C86" s="204" t="s">
        <v>78</v>
      </c>
      <c r="D86" s="204" t="s">
        <v>119</v>
      </c>
      <c r="E86" s="205" t="s">
        <v>1014</v>
      </c>
      <c r="F86" s="206" t="s">
        <v>1015</v>
      </c>
      <c r="G86" s="207" t="s">
        <v>1016</v>
      </c>
      <c r="H86" s="261"/>
      <c r="I86" s="209"/>
      <c r="J86" s="210">
        <f>ROUND(I86*H86,2)</f>
        <v>0</v>
      </c>
      <c r="K86" s="206" t="s">
        <v>123</v>
      </c>
      <c r="L86" s="43"/>
      <c r="M86" s="211" t="s">
        <v>19</v>
      </c>
      <c r="N86" s="212" t="s">
        <v>40</v>
      </c>
      <c r="O86" s="83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5" t="s">
        <v>117</v>
      </c>
      <c r="AT86" s="215" t="s">
        <v>119</v>
      </c>
      <c r="AU86" s="215" t="s">
        <v>76</v>
      </c>
      <c r="AY86" s="16" t="s">
        <v>118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76</v>
      </c>
      <c r="BK86" s="216">
        <f>ROUND(I86*H86,2)</f>
        <v>0</v>
      </c>
      <c r="BL86" s="16" t="s">
        <v>117</v>
      </c>
      <c r="BM86" s="215" t="s">
        <v>1017</v>
      </c>
    </row>
    <row r="87" s="2" customFormat="1" ht="49.05" customHeight="1">
      <c r="A87" s="37"/>
      <c r="B87" s="38"/>
      <c r="C87" s="204" t="s">
        <v>131</v>
      </c>
      <c r="D87" s="204" t="s">
        <v>119</v>
      </c>
      <c r="E87" s="205" t="s">
        <v>1018</v>
      </c>
      <c r="F87" s="206" t="s">
        <v>1019</v>
      </c>
      <c r="G87" s="207" t="s">
        <v>1016</v>
      </c>
      <c r="H87" s="261"/>
      <c r="I87" s="209"/>
      <c r="J87" s="210">
        <f>ROUND(I87*H87,2)</f>
        <v>0</v>
      </c>
      <c r="K87" s="206" t="s">
        <v>123</v>
      </c>
      <c r="L87" s="43"/>
      <c r="M87" s="211" t="s">
        <v>19</v>
      </c>
      <c r="N87" s="212" t="s">
        <v>40</v>
      </c>
      <c r="O87" s="83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5" t="s">
        <v>117</v>
      </c>
      <c r="AT87" s="215" t="s">
        <v>119</v>
      </c>
      <c r="AU87" s="215" t="s">
        <v>76</v>
      </c>
      <c r="AY87" s="16" t="s">
        <v>118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76</v>
      </c>
      <c r="BK87" s="216">
        <f>ROUND(I87*H87,2)</f>
        <v>0</v>
      </c>
      <c r="BL87" s="16" t="s">
        <v>117</v>
      </c>
      <c r="BM87" s="215" t="s">
        <v>1020</v>
      </c>
    </row>
    <row r="88" s="2" customFormat="1">
      <c r="A88" s="37"/>
      <c r="B88" s="38"/>
      <c r="C88" s="39"/>
      <c r="D88" s="227" t="s">
        <v>420</v>
      </c>
      <c r="E88" s="39"/>
      <c r="F88" s="228" t="s">
        <v>1021</v>
      </c>
      <c r="G88" s="39"/>
      <c r="H88" s="39"/>
      <c r="I88" s="229"/>
      <c r="J88" s="39"/>
      <c r="K88" s="39"/>
      <c r="L88" s="43"/>
      <c r="M88" s="262"/>
      <c r="N88" s="263"/>
      <c r="O88" s="256"/>
      <c r="P88" s="256"/>
      <c r="Q88" s="256"/>
      <c r="R88" s="256"/>
      <c r="S88" s="256"/>
      <c r="T88" s="26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420</v>
      </c>
      <c r="AU88" s="16" t="s">
        <v>76</v>
      </c>
    </row>
    <row r="89" s="2" customFormat="1" ht="6.96" customHeight="1">
      <c r="A89" s="37"/>
      <c r="B89" s="58"/>
      <c r="C89" s="59"/>
      <c r="D89" s="59"/>
      <c r="E89" s="59"/>
      <c r="F89" s="59"/>
      <c r="G89" s="59"/>
      <c r="H89" s="59"/>
      <c r="I89" s="59"/>
      <c r="J89" s="59"/>
      <c r="K89" s="59"/>
      <c r="L89" s="43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sheet="1" autoFilter="0" formatColumns="0" formatRows="0" objects="1" scenarios="1" spinCount="100000" saltValue="4z/lIWKDi+aLE4ehdjiWGHrCHSLVVEDj5BcQ8mKzhy/rNoKWEkGAKDNpvC1SS84fMZfn484hRjvIe/ywoaJRwA==" hashValue="IGyivW7hkauI6EJBh5Z4qZTBwaw9OGpYxSL2ak9pGRfC8CdnB0J9QC2qQnnBdWr0JdX+C8dXUWTzRthQkm1Dhw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4" customFormat="1" ht="45" customHeight="1">
      <c r="B3" s="269"/>
      <c r="C3" s="270" t="s">
        <v>1022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1023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1024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1025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1026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1027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1028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1029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1030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1031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1032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90</v>
      </c>
      <c r="F18" s="276" t="s">
        <v>1033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1034</v>
      </c>
      <c r="F19" s="276" t="s">
        <v>1035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75</v>
      </c>
      <c r="F20" s="276" t="s">
        <v>1036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89</v>
      </c>
      <c r="F21" s="276" t="s">
        <v>1037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115</v>
      </c>
      <c r="F22" s="276" t="s">
        <v>116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81</v>
      </c>
      <c r="F23" s="276" t="s">
        <v>1038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1039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1040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1041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1042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1043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1044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1045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1046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1047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103</v>
      </c>
      <c r="F36" s="276"/>
      <c r="G36" s="276" t="s">
        <v>1048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1049</v>
      </c>
      <c r="F37" s="276"/>
      <c r="G37" s="276" t="s">
        <v>1050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50</v>
      </c>
      <c r="F38" s="276"/>
      <c r="G38" s="276" t="s">
        <v>1051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51</v>
      </c>
      <c r="F39" s="276"/>
      <c r="G39" s="276" t="s">
        <v>1052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104</v>
      </c>
      <c r="F40" s="276"/>
      <c r="G40" s="276" t="s">
        <v>1053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105</v>
      </c>
      <c r="F41" s="276"/>
      <c r="G41" s="276" t="s">
        <v>1054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1055</v>
      </c>
      <c r="F42" s="276"/>
      <c r="G42" s="276" t="s">
        <v>1056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1057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1058</v>
      </c>
      <c r="F44" s="276"/>
      <c r="G44" s="276" t="s">
        <v>1059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107</v>
      </c>
      <c r="F45" s="276"/>
      <c r="G45" s="276" t="s">
        <v>1060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1061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1062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1063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1064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1065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1066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1067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1068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1069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1070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1071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1072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1073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1074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1075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1076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1077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1078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1079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1080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1081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1082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1083</v>
      </c>
      <c r="D76" s="294"/>
      <c r="E76" s="294"/>
      <c r="F76" s="294" t="s">
        <v>1084</v>
      </c>
      <c r="G76" s="295"/>
      <c r="H76" s="294" t="s">
        <v>51</v>
      </c>
      <c r="I76" s="294" t="s">
        <v>54</v>
      </c>
      <c r="J76" s="294" t="s">
        <v>1085</v>
      </c>
      <c r="K76" s="293"/>
    </row>
    <row r="77" s="1" customFormat="1" ht="17.25" customHeight="1">
      <c r="B77" s="291"/>
      <c r="C77" s="296" t="s">
        <v>1086</v>
      </c>
      <c r="D77" s="296"/>
      <c r="E77" s="296"/>
      <c r="F77" s="297" t="s">
        <v>1087</v>
      </c>
      <c r="G77" s="298"/>
      <c r="H77" s="296"/>
      <c r="I77" s="296"/>
      <c r="J77" s="296" t="s">
        <v>1088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50</v>
      </c>
      <c r="D79" s="301"/>
      <c r="E79" s="301"/>
      <c r="F79" s="302" t="s">
        <v>1089</v>
      </c>
      <c r="G79" s="303"/>
      <c r="H79" s="279" t="s">
        <v>1090</v>
      </c>
      <c r="I79" s="279" t="s">
        <v>1091</v>
      </c>
      <c r="J79" s="279">
        <v>20</v>
      </c>
      <c r="K79" s="293"/>
    </row>
    <row r="80" s="1" customFormat="1" ht="15" customHeight="1">
      <c r="B80" s="291"/>
      <c r="C80" s="279" t="s">
        <v>1092</v>
      </c>
      <c r="D80" s="279"/>
      <c r="E80" s="279"/>
      <c r="F80" s="302" t="s">
        <v>1089</v>
      </c>
      <c r="G80" s="303"/>
      <c r="H80" s="279" t="s">
        <v>1093</v>
      </c>
      <c r="I80" s="279" t="s">
        <v>1091</v>
      </c>
      <c r="J80" s="279">
        <v>120</v>
      </c>
      <c r="K80" s="293"/>
    </row>
    <row r="81" s="1" customFormat="1" ht="15" customHeight="1">
      <c r="B81" s="304"/>
      <c r="C81" s="279" t="s">
        <v>1094</v>
      </c>
      <c r="D81" s="279"/>
      <c r="E81" s="279"/>
      <c r="F81" s="302" t="s">
        <v>1095</v>
      </c>
      <c r="G81" s="303"/>
      <c r="H81" s="279" t="s">
        <v>1096</v>
      </c>
      <c r="I81" s="279" t="s">
        <v>1091</v>
      </c>
      <c r="J81" s="279">
        <v>50</v>
      </c>
      <c r="K81" s="293"/>
    </row>
    <row r="82" s="1" customFormat="1" ht="15" customHeight="1">
      <c r="B82" s="304"/>
      <c r="C82" s="279" t="s">
        <v>1097</v>
      </c>
      <c r="D82" s="279"/>
      <c r="E82" s="279"/>
      <c r="F82" s="302" t="s">
        <v>1089</v>
      </c>
      <c r="G82" s="303"/>
      <c r="H82" s="279" t="s">
        <v>1098</v>
      </c>
      <c r="I82" s="279" t="s">
        <v>1099</v>
      </c>
      <c r="J82" s="279"/>
      <c r="K82" s="293"/>
    </row>
    <row r="83" s="1" customFormat="1" ht="15" customHeight="1">
      <c r="B83" s="304"/>
      <c r="C83" s="305" t="s">
        <v>1100</v>
      </c>
      <c r="D83" s="305"/>
      <c r="E83" s="305"/>
      <c r="F83" s="306" t="s">
        <v>1095</v>
      </c>
      <c r="G83" s="305"/>
      <c r="H83" s="305" t="s">
        <v>1101</v>
      </c>
      <c r="I83" s="305" t="s">
        <v>1091</v>
      </c>
      <c r="J83" s="305">
        <v>15</v>
      </c>
      <c r="K83" s="293"/>
    </row>
    <row r="84" s="1" customFormat="1" ht="15" customHeight="1">
      <c r="B84" s="304"/>
      <c r="C84" s="305" t="s">
        <v>1102</v>
      </c>
      <c r="D84" s="305"/>
      <c r="E84" s="305"/>
      <c r="F84" s="306" t="s">
        <v>1095</v>
      </c>
      <c r="G84" s="305"/>
      <c r="H84" s="305" t="s">
        <v>1103</v>
      </c>
      <c r="I84" s="305" t="s">
        <v>1091</v>
      </c>
      <c r="J84" s="305">
        <v>15</v>
      </c>
      <c r="K84" s="293"/>
    </row>
    <row r="85" s="1" customFormat="1" ht="15" customHeight="1">
      <c r="B85" s="304"/>
      <c r="C85" s="305" t="s">
        <v>1104</v>
      </c>
      <c r="D85" s="305"/>
      <c r="E85" s="305"/>
      <c r="F85" s="306" t="s">
        <v>1095</v>
      </c>
      <c r="G85" s="305"/>
      <c r="H85" s="305" t="s">
        <v>1105</v>
      </c>
      <c r="I85" s="305" t="s">
        <v>1091</v>
      </c>
      <c r="J85" s="305">
        <v>20</v>
      </c>
      <c r="K85" s="293"/>
    </row>
    <row r="86" s="1" customFormat="1" ht="15" customHeight="1">
      <c r="B86" s="304"/>
      <c r="C86" s="305" t="s">
        <v>1106</v>
      </c>
      <c r="D86" s="305"/>
      <c r="E86" s="305"/>
      <c r="F86" s="306" t="s">
        <v>1095</v>
      </c>
      <c r="G86" s="305"/>
      <c r="H86" s="305" t="s">
        <v>1107</v>
      </c>
      <c r="I86" s="305" t="s">
        <v>1091</v>
      </c>
      <c r="J86" s="305">
        <v>20</v>
      </c>
      <c r="K86" s="293"/>
    </row>
    <row r="87" s="1" customFormat="1" ht="15" customHeight="1">
      <c r="B87" s="304"/>
      <c r="C87" s="279" t="s">
        <v>1108</v>
      </c>
      <c r="D87" s="279"/>
      <c r="E87" s="279"/>
      <c r="F87" s="302" t="s">
        <v>1095</v>
      </c>
      <c r="G87" s="303"/>
      <c r="H87" s="279" t="s">
        <v>1109</v>
      </c>
      <c r="I87" s="279" t="s">
        <v>1091</v>
      </c>
      <c r="J87" s="279">
        <v>50</v>
      </c>
      <c r="K87" s="293"/>
    </row>
    <row r="88" s="1" customFormat="1" ht="15" customHeight="1">
      <c r="B88" s="304"/>
      <c r="C88" s="279" t="s">
        <v>1110</v>
      </c>
      <c r="D88" s="279"/>
      <c r="E88" s="279"/>
      <c r="F88" s="302" t="s">
        <v>1095</v>
      </c>
      <c r="G88" s="303"/>
      <c r="H88" s="279" t="s">
        <v>1111</v>
      </c>
      <c r="I88" s="279" t="s">
        <v>1091</v>
      </c>
      <c r="J88" s="279">
        <v>20</v>
      </c>
      <c r="K88" s="293"/>
    </row>
    <row r="89" s="1" customFormat="1" ht="15" customHeight="1">
      <c r="B89" s="304"/>
      <c r="C89" s="279" t="s">
        <v>1112</v>
      </c>
      <c r="D89" s="279"/>
      <c r="E89" s="279"/>
      <c r="F89" s="302" t="s">
        <v>1095</v>
      </c>
      <c r="G89" s="303"/>
      <c r="H89" s="279" t="s">
        <v>1113</v>
      </c>
      <c r="I89" s="279" t="s">
        <v>1091</v>
      </c>
      <c r="J89" s="279">
        <v>20</v>
      </c>
      <c r="K89" s="293"/>
    </row>
    <row r="90" s="1" customFormat="1" ht="15" customHeight="1">
      <c r="B90" s="304"/>
      <c r="C90" s="279" t="s">
        <v>1114</v>
      </c>
      <c r="D90" s="279"/>
      <c r="E90" s="279"/>
      <c r="F90" s="302" t="s">
        <v>1095</v>
      </c>
      <c r="G90" s="303"/>
      <c r="H90" s="279" t="s">
        <v>1115</v>
      </c>
      <c r="I90" s="279" t="s">
        <v>1091</v>
      </c>
      <c r="J90" s="279">
        <v>50</v>
      </c>
      <c r="K90" s="293"/>
    </row>
    <row r="91" s="1" customFormat="1" ht="15" customHeight="1">
      <c r="B91" s="304"/>
      <c r="C91" s="279" t="s">
        <v>1116</v>
      </c>
      <c r="D91" s="279"/>
      <c r="E91" s="279"/>
      <c r="F91" s="302" t="s">
        <v>1095</v>
      </c>
      <c r="G91" s="303"/>
      <c r="H91" s="279" t="s">
        <v>1116</v>
      </c>
      <c r="I91" s="279" t="s">
        <v>1091</v>
      </c>
      <c r="J91" s="279">
        <v>50</v>
      </c>
      <c r="K91" s="293"/>
    </row>
    <row r="92" s="1" customFormat="1" ht="15" customHeight="1">
      <c r="B92" s="304"/>
      <c r="C92" s="279" t="s">
        <v>1117</v>
      </c>
      <c r="D92" s="279"/>
      <c r="E92" s="279"/>
      <c r="F92" s="302" t="s">
        <v>1095</v>
      </c>
      <c r="G92" s="303"/>
      <c r="H92" s="279" t="s">
        <v>1118</v>
      </c>
      <c r="I92" s="279" t="s">
        <v>1091</v>
      </c>
      <c r="J92" s="279">
        <v>255</v>
      </c>
      <c r="K92" s="293"/>
    </row>
    <row r="93" s="1" customFormat="1" ht="15" customHeight="1">
      <c r="B93" s="304"/>
      <c r="C93" s="279" t="s">
        <v>1119</v>
      </c>
      <c r="D93" s="279"/>
      <c r="E93" s="279"/>
      <c r="F93" s="302" t="s">
        <v>1089</v>
      </c>
      <c r="G93" s="303"/>
      <c r="H93" s="279" t="s">
        <v>1120</v>
      </c>
      <c r="I93" s="279" t="s">
        <v>1121</v>
      </c>
      <c r="J93" s="279"/>
      <c r="K93" s="293"/>
    </row>
    <row r="94" s="1" customFormat="1" ht="15" customHeight="1">
      <c r="B94" s="304"/>
      <c r="C94" s="279" t="s">
        <v>1122</v>
      </c>
      <c r="D94" s="279"/>
      <c r="E94" s="279"/>
      <c r="F94" s="302" t="s">
        <v>1089</v>
      </c>
      <c r="G94" s="303"/>
      <c r="H94" s="279" t="s">
        <v>1123</v>
      </c>
      <c r="I94" s="279" t="s">
        <v>1124</v>
      </c>
      <c r="J94" s="279"/>
      <c r="K94" s="293"/>
    </row>
    <row r="95" s="1" customFormat="1" ht="15" customHeight="1">
      <c r="B95" s="304"/>
      <c r="C95" s="279" t="s">
        <v>1125</v>
      </c>
      <c r="D95" s="279"/>
      <c r="E95" s="279"/>
      <c r="F95" s="302" t="s">
        <v>1089</v>
      </c>
      <c r="G95" s="303"/>
      <c r="H95" s="279" t="s">
        <v>1125</v>
      </c>
      <c r="I95" s="279" t="s">
        <v>1124</v>
      </c>
      <c r="J95" s="279"/>
      <c r="K95" s="293"/>
    </row>
    <row r="96" s="1" customFormat="1" ht="15" customHeight="1">
      <c r="B96" s="304"/>
      <c r="C96" s="279" t="s">
        <v>35</v>
      </c>
      <c r="D96" s="279"/>
      <c r="E96" s="279"/>
      <c r="F96" s="302" t="s">
        <v>1089</v>
      </c>
      <c r="G96" s="303"/>
      <c r="H96" s="279" t="s">
        <v>1126</v>
      </c>
      <c r="I96" s="279" t="s">
        <v>1124</v>
      </c>
      <c r="J96" s="279"/>
      <c r="K96" s="293"/>
    </row>
    <row r="97" s="1" customFormat="1" ht="15" customHeight="1">
      <c r="B97" s="304"/>
      <c r="C97" s="279" t="s">
        <v>45</v>
      </c>
      <c r="D97" s="279"/>
      <c r="E97" s="279"/>
      <c r="F97" s="302" t="s">
        <v>1089</v>
      </c>
      <c r="G97" s="303"/>
      <c r="H97" s="279" t="s">
        <v>1127</v>
      </c>
      <c r="I97" s="279" t="s">
        <v>1124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1128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1083</v>
      </c>
      <c r="D103" s="294"/>
      <c r="E103" s="294"/>
      <c r="F103" s="294" t="s">
        <v>1084</v>
      </c>
      <c r="G103" s="295"/>
      <c r="H103" s="294" t="s">
        <v>51</v>
      </c>
      <c r="I103" s="294" t="s">
        <v>54</v>
      </c>
      <c r="J103" s="294" t="s">
        <v>1085</v>
      </c>
      <c r="K103" s="293"/>
    </row>
    <row r="104" s="1" customFormat="1" ht="17.25" customHeight="1">
      <c r="B104" s="291"/>
      <c r="C104" s="296" t="s">
        <v>1086</v>
      </c>
      <c r="D104" s="296"/>
      <c r="E104" s="296"/>
      <c r="F104" s="297" t="s">
        <v>1087</v>
      </c>
      <c r="G104" s="298"/>
      <c r="H104" s="296"/>
      <c r="I104" s="296"/>
      <c r="J104" s="296" t="s">
        <v>1088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50</v>
      </c>
      <c r="D106" s="301"/>
      <c r="E106" s="301"/>
      <c r="F106" s="302" t="s">
        <v>1089</v>
      </c>
      <c r="G106" s="279"/>
      <c r="H106" s="279" t="s">
        <v>1129</v>
      </c>
      <c r="I106" s="279" t="s">
        <v>1091</v>
      </c>
      <c r="J106" s="279">
        <v>20</v>
      </c>
      <c r="K106" s="293"/>
    </row>
    <row r="107" s="1" customFormat="1" ht="15" customHeight="1">
      <c r="B107" s="291"/>
      <c r="C107" s="279" t="s">
        <v>1092</v>
      </c>
      <c r="D107" s="279"/>
      <c r="E107" s="279"/>
      <c r="F107" s="302" t="s">
        <v>1089</v>
      </c>
      <c r="G107" s="279"/>
      <c r="H107" s="279" t="s">
        <v>1129</v>
      </c>
      <c r="I107" s="279" t="s">
        <v>1091</v>
      </c>
      <c r="J107" s="279">
        <v>120</v>
      </c>
      <c r="K107" s="293"/>
    </row>
    <row r="108" s="1" customFormat="1" ht="15" customHeight="1">
      <c r="B108" s="304"/>
      <c r="C108" s="279" t="s">
        <v>1094</v>
      </c>
      <c r="D108" s="279"/>
      <c r="E108" s="279"/>
      <c r="F108" s="302" t="s">
        <v>1095</v>
      </c>
      <c r="G108" s="279"/>
      <c r="H108" s="279" t="s">
        <v>1129</v>
      </c>
      <c r="I108" s="279" t="s">
        <v>1091</v>
      </c>
      <c r="J108" s="279">
        <v>50</v>
      </c>
      <c r="K108" s="293"/>
    </row>
    <row r="109" s="1" customFormat="1" ht="15" customHeight="1">
      <c r="B109" s="304"/>
      <c r="C109" s="279" t="s">
        <v>1097</v>
      </c>
      <c r="D109" s="279"/>
      <c r="E109" s="279"/>
      <c r="F109" s="302" t="s">
        <v>1089</v>
      </c>
      <c r="G109" s="279"/>
      <c r="H109" s="279" t="s">
        <v>1129</v>
      </c>
      <c r="I109" s="279" t="s">
        <v>1099</v>
      </c>
      <c r="J109" s="279"/>
      <c r="K109" s="293"/>
    </row>
    <row r="110" s="1" customFormat="1" ht="15" customHeight="1">
      <c r="B110" s="304"/>
      <c r="C110" s="279" t="s">
        <v>1108</v>
      </c>
      <c r="D110" s="279"/>
      <c r="E110" s="279"/>
      <c r="F110" s="302" t="s">
        <v>1095</v>
      </c>
      <c r="G110" s="279"/>
      <c r="H110" s="279" t="s">
        <v>1129</v>
      </c>
      <c r="I110" s="279" t="s">
        <v>1091</v>
      </c>
      <c r="J110" s="279">
        <v>50</v>
      </c>
      <c r="K110" s="293"/>
    </row>
    <row r="111" s="1" customFormat="1" ht="15" customHeight="1">
      <c r="B111" s="304"/>
      <c r="C111" s="279" t="s">
        <v>1116</v>
      </c>
      <c r="D111" s="279"/>
      <c r="E111" s="279"/>
      <c r="F111" s="302" t="s">
        <v>1095</v>
      </c>
      <c r="G111" s="279"/>
      <c r="H111" s="279" t="s">
        <v>1129</v>
      </c>
      <c r="I111" s="279" t="s">
        <v>1091</v>
      </c>
      <c r="J111" s="279">
        <v>50</v>
      </c>
      <c r="K111" s="293"/>
    </row>
    <row r="112" s="1" customFormat="1" ht="15" customHeight="1">
      <c r="B112" s="304"/>
      <c r="C112" s="279" t="s">
        <v>1114</v>
      </c>
      <c r="D112" s="279"/>
      <c r="E112" s="279"/>
      <c r="F112" s="302" t="s">
        <v>1095</v>
      </c>
      <c r="G112" s="279"/>
      <c r="H112" s="279" t="s">
        <v>1129</v>
      </c>
      <c r="I112" s="279" t="s">
        <v>1091</v>
      </c>
      <c r="J112" s="279">
        <v>50</v>
      </c>
      <c r="K112" s="293"/>
    </row>
    <row r="113" s="1" customFormat="1" ht="15" customHeight="1">
      <c r="B113" s="304"/>
      <c r="C113" s="279" t="s">
        <v>50</v>
      </c>
      <c r="D113" s="279"/>
      <c r="E113" s="279"/>
      <c r="F113" s="302" t="s">
        <v>1089</v>
      </c>
      <c r="G113" s="279"/>
      <c r="H113" s="279" t="s">
        <v>1130</v>
      </c>
      <c r="I113" s="279" t="s">
        <v>1091</v>
      </c>
      <c r="J113" s="279">
        <v>20</v>
      </c>
      <c r="K113" s="293"/>
    </row>
    <row r="114" s="1" customFormat="1" ht="15" customHeight="1">
      <c r="B114" s="304"/>
      <c r="C114" s="279" t="s">
        <v>1131</v>
      </c>
      <c r="D114" s="279"/>
      <c r="E114" s="279"/>
      <c r="F114" s="302" t="s">
        <v>1089</v>
      </c>
      <c r="G114" s="279"/>
      <c r="H114" s="279" t="s">
        <v>1132</v>
      </c>
      <c r="I114" s="279" t="s">
        <v>1091</v>
      </c>
      <c r="J114" s="279">
        <v>120</v>
      </c>
      <c r="K114" s="293"/>
    </row>
    <row r="115" s="1" customFormat="1" ht="15" customHeight="1">
      <c r="B115" s="304"/>
      <c r="C115" s="279" t="s">
        <v>35</v>
      </c>
      <c r="D115" s="279"/>
      <c r="E115" s="279"/>
      <c r="F115" s="302" t="s">
        <v>1089</v>
      </c>
      <c r="G115" s="279"/>
      <c r="H115" s="279" t="s">
        <v>1133</v>
      </c>
      <c r="I115" s="279" t="s">
        <v>1124</v>
      </c>
      <c r="J115" s="279"/>
      <c r="K115" s="293"/>
    </row>
    <row r="116" s="1" customFormat="1" ht="15" customHeight="1">
      <c r="B116" s="304"/>
      <c r="C116" s="279" t="s">
        <v>45</v>
      </c>
      <c r="D116" s="279"/>
      <c r="E116" s="279"/>
      <c r="F116" s="302" t="s">
        <v>1089</v>
      </c>
      <c r="G116" s="279"/>
      <c r="H116" s="279" t="s">
        <v>1134</v>
      </c>
      <c r="I116" s="279" t="s">
        <v>1124</v>
      </c>
      <c r="J116" s="279"/>
      <c r="K116" s="293"/>
    </row>
    <row r="117" s="1" customFormat="1" ht="15" customHeight="1">
      <c r="B117" s="304"/>
      <c r="C117" s="279" t="s">
        <v>54</v>
      </c>
      <c r="D117" s="279"/>
      <c r="E117" s="279"/>
      <c r="F117" s="302" t="s">
        <v>1089</v>
      </c>
      <c r="G117" s="279"/>
      <c r="H117" s="279" t="s">
        <v>1135</v>
      </c>
      <c r="I117" s="279" t="s">
        <v>1136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1137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1083</v>
      </c>
      <c r="D123" s="294"/>
      <c r="E123" s="294"/>
      <c r="F123" s="294" t="s">
        <v>1084</v>
      </c>
      <c r="G123" s="295"/>
      <c r="H123" s="294" t="s">
        <v>51</v>
      </c>
      <c r="I123" s="294" t="s">
        <v>54</v>
      </c>
      <c r="J123" s="294" t="s">
        <v>1085</v>
      </c>
      <c r="K123" s="323"/>
    </row>
    <row r="124" s="1" customFormat="1" ht="17.25" customHeight="1">
      <c r="B124" s="322"/>
      <c r="C124" s="296" t="s">
        <v>1086</v>
      </c>
      <c r="D124" s="296"/>
      <c r="E124" s="296"/>
      <c r="F124" s="297" t="s">
        <v>1087</v>
      </c>
      <c r="G124" s="298"/>
      <c r="H124" s="296"/>
      <c r="I124" s="296"/>
      <c r="J124" s="296" t="s">
        <v>1088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1092</v>
      </c>
      <c r="D126" s="301"/>
      <c r="E126" s="301"/>
      <c r="F126" s="302" t="s">
        <v>1089</v>
      </c>
      <c r="G126" s="279"/>
      <c r="H126" s="279" t="s">
        <v>1129</v>
      </c>
      <c r="I126" s="279" t="s">
        <v>1091</v>
      </c>
      <c r="J126" s="279">
        <v>120</v>
      </c>
      <c r="K126" s="327"/>
    </row>
    <row r="127" s="1" customFormat="1" ht="15" customHeight="1">
      <c r="B127" s="324"/>
      <c r="C127" s="279" t="s">
        <v>1138</v>
      </c>
      <c r="D127" s="279"/>
      <c r="E127" s="279"/>
      <c r="F127" s="302" t="s">
        <v>1089</v>
      </c>
      <c r="G127" s="279"/>
      <c r="H127" s="279" t="s">
        <v>1139</v>
      </c>
      <c r="I127" s="279" t="s">
        <v>1091</v>
      </c>
      <c r="J127" s="279" t="s">
        <v>1140</v>
      </c>
      <c r="K127" s="327"/>
    </row>
    <row r="128" s="1" customFormat="1" ht="15" customHeight="1">
      <c r="B128" s="324"/>
      <c r="C128" s="279" t="s">
        <v>81</v>
      </c>
      <c r="D128" s="279"/>
      <c r="E128" s="279"/>
      <c r="F128" s="302" t="s">
        <v>1089</v>
      </c>
      <c r="G128" s="279"/>
      <c r="H128" s="279" t="s">
        <v>1141</v>
      </c>
      <c r="I128" s="279" t="s">
        <v>1091</v>
      </c>
      <c r="J128" s="279" t="s">
        <v>1140</v>
      </c>
      <c r="K128" s="327"/>
    </row>
    <row r="129" s="1" customFormat="1" ht="15" customHeight="1">
      <c r="B129" s="324"/>
      <c r="C129" s="279" t="s">
        <v>1100</v>
      </c>
      <c r="D129" s="279"/>
      <c r="E129" s="279"/>
      <c r="F129" s="302" t="s">
        <v>1095</v>
      </c>
      <c r="G129" s="279"/>
      <c r="H129" s="279" t="s">
        <v>1101</v>
      </c>
      <c r="I129" s="279" t="s">
        <v>1091</v>
      </c>
      <c r="J129" s="279">
        <v>15</v>
      </c>
      <c r="K129" s="327"/>
    </row>
    <row r="130" s="1" customFormat="1" ht="15" customHeight="1">
      <c r="B130" s="324"/>
      <c r="C130" s="305" t="s">
        <v>1102</v>
      </c>
      <c r="D130" s="305"/>
      <c r="E130" s="305"/>
      <c r="F130" s="306" t="s">
        <v>1095</v>
      </c>
      <c r="G130" s="305"/>
      <c r="H130" s="305" t="s">
        <v>1103</v>
      </c>
      <c r="I130" s="305" t="s">
        <v>1091</v>
      </c>
      <c r="J130" s="305">
        <v>15</v>
      </c>
      <c r="K130" s="327"/>
    </row>
    <row r="131" s="1" customFormat="1" ht="15" customHeight="1">
      <c r="B131" s="324"/>
      <c r="C131" s="305" t="s">
        <v>1104</v>
      </c>
      <c r="D131" s="305"/>
      <c r="E131" s="305"/>
      <c r="F131" s="306" t="s">
        <v>1095</v>
      </c>
      <c r="G131" s="305"/>
      <c r="H131" s="305" t="s">
        <v>1105</v>
      </c>
      <c r="I131" s="305" t="s">
        <v>1091</v>
      </c>
      <c r="J131" s="305">
        <v>20</v>
      </c>
      <c r="K131" s="327"/>
    </row>
    <row r="132" s="1" customFormat="1" ht="15" customHeight="1">
      <c r="B132" s="324"/>
      <c r="C132" s="305" t="s">
        <v>1106</v>
      </c>
      <c r="D132" s="305"/>
      <c r="E132" s="305"/>
      <c r="F132" s="306" t="s">
        <v>1095</v>
      </c>
      <c r="G132" s="305"/>
      <c r="H132" s="305" t="s">
        <v>1107</v>
      </c>
      <c r="I132" s="305" t="s">
        <v>1091</v>
      </c>
      <c r="J132" s="305">
        <v>20</v>
      </c>
      <c r="K132" s="327"/>
    </row>
    <row r="133" s="1" customFormat="1" ht="15" customHeight="1">
      <c r="B133" s="324"/>
      <c r="C133" s="279" t="s">
        <v>1094</v>
      </c>
      <c r="D133" s="279"/>
      <c r="E133" s="279"/>
      <c r="F133" s="302" t="s">
        <v>1095</v>
      </c>
      <c r="G133" s="279"/>
      <c r="H133" s="279" t="s">
        <v>1129</v>
      </c>
      <c r="I133" s="279" t="s">
        <v>1091</v>
      </c>
      <c r="J133" s="279">
        <v>50</v>
      </c>
      <c r="K133" s="327"/>
    </row>
    <row r="134" s="1" customFormat="1" ht="15" customHeight="1">
      <c r="B134" s="324"/>
      <c r="C134" s="279" t="s">
        <v>1108</v>
      </c>
      <c r="D134" s="279"/>
      <c r="E134" s="279"/>
      <c r="F134" s="302" t="s">
        <v>1095</v>
      </c>
      <c r="G134" s="279"/>
      <c r="H134" s="279" t="s">
        <v>1129</v>
      </c>
      <c r="I134" s="279" t="s">
        <v>1091</v>
      </c>
      <c r="J134" s="279">
        <v>50</v>
      </c>
      <c r="K134" s="327"/>
    </row>
    <row r="135" s="1" customFormat="1" ht="15" customHeight="1">
      <c r="B135" s="324"/>
      <c r="C135" s="279" t="s">
        <v>1114</v>
      </c>
      <c r="D135" s="279"/>
      <c r="E135" s="279"/>
      <c r="F135" s="302" t="s">
        <v>1095</v>
      </c>
      <c r="G135" s="279"/>
      <c r="H135" s="279" t="s">
        <v>1129</v>
      </c>
      <c r="I135" s="279" t="s">
        <v>1091</v>
      </c>
      <c r="J135" s="279">
        <v>50</v>
      </c>
      <c r="K135" s="327"/>
    </row>
    <row r="136" s="1" customFormat="1" ht="15" customHeight="1">
      <c r="B136" s="324"/>
      <c r="C136" s="279" t="s">
        <v>1116</v>
      </c>
      <c r="D136" s="279"/>
      <c r="E136" s="279"/>
      <c r="F136" s="302" t="s">
        <v>1095</v>
      </c>
      <c r="G136" s="279"/>
      <c r="H136" s="279" t="s">
        <v>1129</v>
      </c>
      <c r="I136" s="279" t="s">
        <v>1091</v>
      </c>
      <c r="J136" s="279">
        <v>50</v>
      </c>
      <c r="K136" s="327"/>
    </row>
    <row r="137" s="1" customFormat="1" ht="15" customHeight="1">
      <c r="B137" s="324"/>
      <c r="C137" s="279" t="s">
        <v>1117</v>
      </c>
      <c r="D137" s="279"/>
      <c r="E137" s="279"/>
      <c r="F137" s="302" t="s">
        <v>1095</v>
      </c>
      <c r="G137" s="279"/>
      <c r="H137" s="279" t="s">
        <v>1142</v>
      </c>
      <c r="I137" s="279" t="s">
        <v>1091</v>
      </c>
      <c r="J137" s="279">
        <v>255</v>
      </c>
      <c r="K137" s="327"/>
    </row>
    <row r="138" s="1" customFormat="1" ht="15" customHeight="1">
      <c r="B138" s="324"/>
      <c r="C138" s="279" t="s">
        <v>1119</v>
      </c>
      <c r="D138" s="279"/>
      <c r="E138" s="279"/>
      <c r="F138" s="302" t="s">
        <v>1089</v>
      </c>
      <c r="G138" s="279"/>
      <c r="H138" s="279" t="s">
        <v>1143</v>
      </c>
      <c r="I138" s="279" t="s">
        <v>1121</v>
      </c>
      <c r="J138" s="279"/>
      <c r="K138" s="327"/>
    </row>
    <row r="139" s="1" customFormat="1" ht="15" customHeight="1">
      <c r="B139" s="324"/>
      <c r="C139" s="279" t="s">
        <v>1122</v>
      </c>
      <c r="D139" s="279"/>
      <c r="E139" s="279"/>
      <c r="F139" s="302" t="s">
        <v>1089</v>
      </c>
      <c r="G139" s="279"/>
      <c r="H139" s="279" t="s">
        <v>1144</v>
      </c>
      <c r="I139" s="279" t="s">
        <v>1124</v>
      </c>
      <c r="J139" s="279"/>
      <c r="K139" s="327"/>
    </row>
    <row r="140" s="1" customFormat="1" ht="15" customHeight="1">
      <c r="B140" s="324"/>
      <c r="C140" s="279" t="s">
        <v>1125</v>
      </c>
      <c r="D140" s="279"/>
      <c r="E140" s="279"/>
      <c r="F140" s="302" t="s">
        <v>1089</v>
      </c>
      <c r="G140" s="279"/>
      <c r="H140" s="279" t="s">
        <v>1125</v>
      </c>
      <c r="I140" s="279" t="s">
        <v>1124</v>
      </c>
      <c r="J140" s="279"/>
      <c r="K140" s="327"/>
    </row>
    <row r="141" s="1" customFormat="1" ht="15" customHeight="1">
      <c r="B141" s="324"/>
      <c r="C141" s="279" t="s">
        <v>35</v>
      </c>
      <c r="D141" s="279"/>
      <c r="E141" s="279"/>
      <c r="F141" s="302" t="s">
        <v>1089</v>
      </c>
      <c r="G141" s="279"/>
      <c r="H141" s="279" t="s">
        <v>1145</v>
      </c>
      <c r="I141" s="279" t="s">
        <v>1124</v>
      </c>
      <c r="J141" s="279"/>
      <c r="K141" s="327"/>
    </row>
    <row r="142" s="1" customFormat="1" ht="15" customHeight="1">
      <c r="B142" s="324"/>
      <c r="C142" s="279" t="s">
        <v>1146</v>
      </c>
      <c r="D142" s="279"/>
      <c r="E142" s="279"/>
      <c r="F142" s="302" t="s">
        <v>1089</v>
      </c>
      <c r="G142" s="279"/>
      <c r="H142" s="279" t="s">
        <v>1147</v>
      </c>
      <c r="I142" s="279" t="s">
        <v>1124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1148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1083</v>
      </c>
      <c r="D148" s="294"/>
      <c r="E148" s="294"/>
      <c r="F148" s="294" t="s">
        <v>1084</v>
      </c>
      <c r="G148" s="295"/>
      <c r="H148" s="294" t="s">
        <v>51</v>
      </c>
      <c r="I148" s="294" t="s">
        <v>54</v>
      </c>
      <c r="J148" s="294" t="s">
        <v>1085</v>
      </c>
      <c r="K148" s="293"/>
    </row>
    <row r="149" s="1" customFormat="1" ht="17.25" customHeight="1">
      <c r="B149" s="291"/>
      <c r="C149" s="296" t="s">
        <v>1086</v>
      </c>
      <c r="D149" s="296"/>
      <c r="E149" s="296"/>
      <c r="F149" s="297" t="s">
        <v>1087</v>
      </c>
      <c r="G149" s="298"/>
      <c r="H149" s="296"/>
      <c r="I149" s="296"/>
      <c r="J149" s="296" t="s">
        <v>1088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1092</v>
      </c>
      <c r="D151" s="279"/>
      <c r="E151" s="279"/>
      <c r="F151" s="332" t="s">
        <v>1089</v>
      </c>
      <c r="G151" s="279"/>
      <c r="H151" s="331" t="s">
        <v>1129</v>
      </c>
      <c r="I151" s="331" t="s">
        <v>1091</v>
      </c>
      <c r="J151" s="331">
        <v>120</v>
      </c>
      <c r="K151" s="327"/>
    </row>
    <row r="152" s="1" customFormat="1" ht="15" customHeight="1">
      <c r="B152" s="304"/>
      <c r="C152" s="331" t="s">
        <v>1138</v>
      </c>
      <c r="D152" s="279"/>
      <c r="E152" s="279"/>
      <c r="F152" s="332" t="s">
        <v>1089</v>
      </c>
      <c r="G152" s="279"/>
      <c r="H152" s="331" t="s">
        <v>1149</v>
      </c>
      <c r="I152" s="331" t="s">
        <v>1091</v>
      </c>
      <c r="J152" s="331" t="s">
        <v>1140</v>
      </c>
      <c r="K152" s="327"/>
    </row>
    <row r="153" s="1" customFormat="1" ht="15" customHeight="1">
      <c r="B153" s="304"/>
      <c r="C153" s="331" t="s">
        <v>81</v>
      </c>
      <c r="D153" s="279"/>
      <c r="E153" s="279"/>
      <c r="F153" s="332" t="s">
        <v>1089</v>
      </c>
      <c r="G153" s="279"/>
      <c r="H153" s="331" t="s">
        <v>1150</v>
      </c>
      <c r="I153" s="331" t="s">
        <v>1091</v>
      </c>
      <c r="J153" s="331" t="s">
        <v>1140</v>
      </c>
      <c r="K153" s="327"/>
    </row>
    <row r="154" s="1" customFormat="1" ht="15" customHeight="1">
      <c r="B154" s="304"/>
      <c r="C154" s="331" t="s">
        <v>1094</v>
      </c>
      <c r="D154" s="279"/>
      <c r="E154" s="279"/>
      <c r="F154" s="332" t="s">
        <v>1095</v>
      </c>
      <c r="G154" s="279"/>
      <c r="H154" s="331" t="s">
        <v>1129</v>
      </c>
      <c r="I154" s="331" t="s">
        <v>1091</v>
      </c>
      <c r="J154" s="331">
        <v>50</v>
      </c>
      <c r="K154" s="327"/>
    </row>
    <row r="155" s="1" customFormat="1" ht="15" customHeight="1">
      <c r="B155" s="304"/>
      <c r="C155" s="331" t="s">
        <v>1097</v>
      </c>
      <c r="D155" s="279"/>
      <c r="E155" s="279"/>
      <c r="F155" s="332" t="s">
        <v>1089</v>
      </c>
      <c r="G155" s="279"/>
      <c r="H155" s="331" t="s">
        <v>1129</v>
      </c>
      <c r="I155" s="331" t="s">
        <v>1099</v>
      </c>
      <c r="J155" s="331"/>
      <c r="K155" s="327"/>
    </row>
    <row r="156" s="1" customFormat="1" ht="15" customHeight="1">
      <c r="B156" s="304"/>
      <c r="C156" s="331" t="s">
        <v>1108</v>
      </c>
      <c r="D156" s="279"/>
      <c r="E156" s="279"/>
      <c r="F156" s="332" t="s">
        <v>1095</v>
      </c>
      <c r="G156" s="279"/>
      <c r="H156" s="331" t="s">
        <v>1129</v>
      </c>
      <c r="I156" s="331" t="s">
        <v>1091</v>
      </c>
      <c r="J156" s="331">
        <v>50</v>
      </c>
      <c r="K156" s="327"/>
    </row>
    <row r="157" s="1" customFormat="1" ht="15" customHeight="1">
      <c r="B157" s="304"/>
      <c r="C157" s="331" t="s">
        <v>1116</v>
      </c>
      <c r="D157" s="279"/>
      <c r="E157" s="279"/>
      <c r="F157" s="332" t="s">
        <v>1095</v>
      </c>
      <c r="G157" s="279"/>
      <c r="H157" s="331" t="s">
        <v>1129</v>
      </c>
      <c r="I157" s="331" t="s">
        <v>1091</v>
      </c>
      <c r="J157" s="331">
        <v>50</v>
      </c>
      <c r="K157" s="327"/>
    </row>
    <row r="158" s="1" customFormat="1" ht="15" customHeight="1">
      <c r="B158" s="304"/>
      <c r="C158" s="331" t="s">
        <v>1114</v>
      </c>
      <c r="D158" s="279"/>
      <c r="E158" s="279"/>
      <c r="F158" s="332" t="s">
        <v>1095</v>
      </c>
      <c r="G158" s="279"/>
      <c r="H158" s="331" t="s">
        <v>1129</v>
      </c>
      <c r="I158" s="331" t="s">
        <v>1091</v>
      </c>
      <c r="J158" s="331">
        <v>50</v>
      </c>
      <c r="K158" s="327"/>
    </row>
    <row r="159" s="1" customFormat="1" ht="15" customHeight="1">
      <c r="B159" s="304"/>
      <c r="C159" s="331" t="s">
        <v>98</v>
      </c>
      <c r="D159" s="279"/>
      <c r="E159" s="279"/>
      <c r="F159" s="332" t="s">
        <v>1089</v>
      </c>
      <c r="G159" s="279"/>
      <c r="H159" s="331" t="s">
        <v>1151</v>
      </c>
      <c r="I159" s="331" t="s">
        <v>1091</v>
      </c>
      <c r="J159" s="331" t="s">
        <v>1152</v>
      </c>
      <c r="K159" s="327"/>
    </row>
    <row r="160" s="1" customFormat="1" ht="15" customHeight="1">
      <c r="B160" s="304"/>
      <c r="C160" s="331" t="s">
        <v>1153</v>
      </c>
      <c r="D160" s="279"/>
      <c r="E160" s="279"/>
      <c r="F160" s="332" t="s">
        <v>1089</v>
      </c>
      <c r="G160" s="279"/>
      <c r="H160" s="331" t="s">
        <v>1154</v>
      </c>
      <c r="I160" s="331" t="s">
        <v>1124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1155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1083</v>
      </c>
      <c r="D166" s="294"/>
      <c r="E166" s="294"/>
      <c r="F166" s="294" t="s">
        <v>1084</v>
      </c>
      <c r="G166" s="336"/>
      <c r="H166" s="337" t="s">
        <v>51</v>
      </c>
      <c r="I166" s="337" t="s">
        <v>54</v>
      </c>
      <c r="J166" s="294" t="s">
        <v>1085</v>
      </c>
      <c r="K166" s="271"/>
    </row>
    <row r="167" s="1" customFormat="1" ht="17.25" customHeight="1">
      <c r="B167" s="272"/>
      <c r="C167" s="296" t="s">
        <v>1086</v>
      </c>
      <c r="D167" s="296"/>
      <c r="E167" s="296"/>
      <c r="F167" s="297" t="s">
        <v>1087</v>
      </c>
      <c r="G167" s="338"/>
      <c r="H167" s="339"/>
      <c r="I167" s="339"/>
      <c r="J167" s="296" t="s">
        <v>1088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1092</v>
      </c>
      <c r="D169" s="279"/>
      <c r="E169" s="279"/>
      <c r="F169" s="302" t="s">
        <v>1089</v>
      </c>
      <c r="G169" s="279"/>
      <c r="H169" s="279" t="s">
        <v>1129</v>
      </c>
      <c r="I169" s="279" t="s">
        <v>1091</v>
      </c>
      <c r="J169" s="279">
        <v>120</v>
      </c>
      <c r="K169" s="327"/>
    </row>
    <row r="170" s="1" customFormat="1" ht="15" customHeight="1">
      <c r="B170" s="304"/>
      <c r="C170" s="279" t="s">
        <v>1138</v>
      </c>
      <c r="D170" s="279"/>
      <c r="E170" s="279"/>
      <c r="F170" s="302" t="s">
        <v>1089</v>
      </c>
      <c r="G170" s="279"/>
      <c r="H170" s="279" t="s">
        <v>1139</v>
      </c>
      <c r="I170" s="279" t="s">
        <v>1091</v>
      </c>
      <c r="J170" s="279" t="s">
        <v>1140</v>
      </c>
      <c r="K170" s="327"/>
    </row>
    <row r="171" s="1" customFormat="1" ht="15" customHeight="1">
      <c r="B171" s="304"/>
      <c r="C171" s="279" t="s">
        <v>81</v>
      </c>
      <c r="D171" s="279"/>
      <c r="E171" s="279"/>
      <c r="F171" s="302" t="s">
        <v>1089</v>
      </c>
      <c r="G171" s="279"/>
      <c r="H171" s="279" t="s">
        <v>1156</v>
      </c>
      <c r="I171" s="279" t="s">
        <v>1091</v>
      </c>
      <c r="J171" s="279" t="s">
        <v>1140</v>
      </c>
      <c r="K171" s="327"/>
    </row>
    <row r="172" s="1" customFormat="1" ht="15" customHeight="1">
      <c r="B172" s="304"/>
      <c r="C172" s="279" t="s">
        <v>1094</v>
      </c>
      <c r="D172" s="279"/>
      <c r="E172" s="279"/>
      <c r="F172" s="302" t="s">
        <v>1095</v>
      </c>
      <c r="G172" s="279"/>
      <c r="H172" s="279" t="s">
        <v>1156</v>
      </c>
      <c r="I172" s="279" t="s">
        <v>1091</v>
      </c>
      <c r="J172" s="279">
        <v>50</v>
      </c>
      <c r="K172" s="327"/>
    </row>
    <row r="173" s="1" customFormat="1" ht="15" customHeight="1">
      <c r="B173" s="304"/>
      <c r="C173" s="279" t="s">
        <v>1097</v>
      </c>
      <c r="D173" s="279"/>
      <c r="E173" s="279"/>
      <c r="F173" s="302" t="s">
        <v>1089</v>
      </c>
      <c r="G173" s="279"/>
      <c r="H173" s="279" t="s">
        <v>1156</v>
      </c>
      <c r="I173" s="279" t="s">
        <v>1099</v>
      </c>
      <c r="J173" s="279"/>
      <c r="K173" s="327"/>
    </row>
    <row r="174" s="1" customFormat="1" ht="15" customHeight="1">
      <c r="B174" s="304"/>
      <c r="C174" s="279" t="s">
        <v>1108</v>
      </c>
      <c r="D174" s="279"/>
      <c r="E174" s="279"/>
      <c r="F174" s="302" t="s">
        <v>1095</v>
      </c>
      <c r="G174" s="279"/>
      <c r="H174" s="279" t="s">
        <v>1156</v>
      </c>
      <c r="I174" s="279" t="s">
        <v>1091</v>
      </c>
      <c r="J174" s="279">
        <v>50</v>
      </c>
      <c r="K174" s="327"/>
    </row>
    <row r="175" s="1" customFormat="1" ht="15" customHeight="1">
      <c r="B175" s="304"/>
      <c r="C175" s="279" t="s">
        <v>1116</v>
      </c>
      <c r="D175" s="279"/>
      <c r="E175" s="279"/>
      <c r="F175" s="302" t="s">
        <v>1095</v>
      </c>
      <c r="G175" s="279"/>
      <c r="H175" s="279" t="s">
        <v>1156</v>
      </c>
      <c r="I175" s="279" t="s">
        <v>1091</v>
      </c>
      <c r="J175" s="279">
        <v>50</v>
      </c>
      <c r="K175" s="327"/>
    </row>
    <row r="176" s="1" customFormat="1" ht="15" customHeight="1">
      <c r="B176" s="304"/>
      <c r="C176" s="279" t="s">
        <v>1114</v>
      </c>
      <c r="D176" s="279"/>
      <c r="E176" s="279"/>
      <c r="F176" s="302" t="s">
        <v>1095</v>
      </c>
      <c r="G176" s="279"/>
      <c r="H176" s="279" t="s">
        <v>1156</v>
      </c>
      <c r="I176" s="279" t="s">
        <v>1091</v>
      </c>
      <c r="J176" s="279">
        <v>50</v>
      </c>
      <c r="K176" s="327"/>
    </row>
    <row r="177" s="1" customFormat="1" ht="15" customHeight="1">
      <c r="B177" s="304"/>
      <c r="C177" s="279" t="s">
        <v>103</v>
      </c>
      <c r="D177" s="279"/>
      <c r="E177" s="279"/>
      <c r="F177" s="302" t="s">
        <v>1089</v>
      </c>
      <c r="G177" s="279"/>
      <c r="H177" s="279" t="s">
        <v>1157</v>
      </c>
      <c r="I177" s="279" t="s">
        <v>1158</v>
      </c>
      <c r="J177" s="279"/>
      <c r="K177" s="327"/>
    </row>
    <row r="178" s="1" customFormat="1" ht="15" customHeight="1">
      <c r="B178" s="304"/>
      <c r="C178" s="279" t="s">
        <v>54</v>
      </c>
      <c r="D178" s="279"/>
      <c r="E178" s="279"/>
      <c r="F178" s="302" t="s">
        <v>1089</v>
      </c>
      <c r="G178" s="279"/>
      <c r="H178" s="279" t="s">
        <v>1159</v>
      </c>
      <c r="I178" s="279" t="s">
        <v>1160</v>
      </c>
      <c r="J178" s="279">
        <v>1</v>
      </c>
      <c r="K178" s="327"/>
    </row>
    <row r="179" s="1" customFormat="1" ht="15" customHeight="1">
      <c r="B179" s="304"/>
      <c r="C179" s="279" t="s">
        <v>50</v>
      </c>
      <c r="D179" s="279"/>
      <c r="E179" s="279"/>
      <c r="F179" s="302" t="s">
        <v>1089</v>
      </c>
      <c r="G179" s="279"/>
      <c r="H179" s="279" t="s">
        <v>1161</v>
      </c>
      <c r="I179" s="279" t="s">
        <v>1091</v>
      </c>
      <c r="J179" s="279">
        <v>20</v>
      </c>
      <c r="K179" s="327"/>
    </row>
    <row r="180" s="1" customFormat="1" ht="15" customHeight="1">
      <c r="B180" s="304"/>
      <c r="C180" s="279" t="s">
        <v>51</v>
      </c>
      <c r="D180" s="279"/>
      <c r="E180" s="279"/>
      <c r="F180" s="302" t="s">
        <v>1089</v>
      </c>
      <c r="G180" s="279"/>
      <c r="H180" s="279" t="s">
        <v>1162</v>
      </c>
      <c r="I180" s="279" t="s">
        <v>1091</v>
      </c>
      <c r="J180" s="279">
        <v>255</v>
      </c>
      <c r="K180" s="327"/>
    </row>
    <row r="181" s="1" customFormat="1" ht="15" customHeight="1">
      <c r="B181" s="304"/>
      <c r="C181" s="279" t="s">
        <v>104</v>
      </c>
      <c r="D181" s="279"/>
      <c r="E181" s="279"/>
      <c r="F181" s="302" t="s">
        <v>1089</v>
      </c>
      <c r="G181" s="279"/>
      <c r="H181" s="279" t="s">
        <v>1053</v>
      </c>
      <c r="I181" s="279" t="s">
        <v>1091</v>
      </c>
      <c r="J181" s="279">
        <v>10</v>
      </c>
      <c r="K181" s="327"/>
    </row>
    <row r="182" s="1" customFormat="1" ht="15" customHeight="1">
      <c r="B182" s="304"/>
      <c r="C182" s="279" t="s">
        <v>105</v>
      </c>
      <c r="D182" s="279"/>
      <c r="E182" s="279"/>
      <c r="F182" s="302" t="s">
        <v>1089</v>
      </c>
      <c r="G182" s="279"/>
      <c r="H182" s="279" t="s">
        <v>1163</v>
      </c>
      <c r="I182" s="279" t="s">
        <v>1124</v>
      </c>
      <c r="J182" s="279"/>
      <c r="K182" s="327"/>
    </row>
    <row r="183" s="1" customFormat="1" ht="15" customHeight="1">
      <c r="B183" s="304"/>
      <c r="C183" s="279" t="s">
        <v>1164</v>
      </c>
      <c r="D183" s="279"/>
      <c r="E183" s="279"/>
      <c r="F183" s="302" t="s">
        <v>1089</v>
      </c>
      <c r="G183" s="279"/>
      <c r="H183" s="279" t="s">
        <v>1165</v>
      </c>
      <c r="I183" s="279" t="s">
        <v>1124</v>
      </c>
      <c r="J183" s="279"/>
      <c r="K183" s="327"/>
    </row>
    <row r="184" s="1" customFormat="1" ht="15" customHeight="1">
      <c r="B184" s="304"/>
      <c r="C184" s="279" t="s">
        <v>1153</v>
      </c>
      <c r="D184" s="279"/>
      <c r="E184" s="279"/>
      <c r="F184" s="302" t="s">
        <v>1089</v>
      </c>
      <c r="G184" s="279"/>
      <c r="H184" s="279" t="s">
        <v>1166</v>
      </c>
      <c r="I184" s="279" t="s">
        <v>1124</v>
      </c>
      <c r="J184" s="279"/>
      <c r="K184" s="327"/>
    </row>
    <row r="185" s="1" customFormat="1" ht="15" customHeight="1">
      <c r="B185" s="304"/>
      <c r="C185" s="279" t="s">
        <v>107</v>
      </c>
      <c r="D185" s="279"/>
      <c r="E185" s="279"/>
      <c r="F185" s="302" t="s">
        <v>1095</v>
      </c>
      <c r="G185" s="279"/>
      <c r="H185" s="279" t="s">
        <v>1167</v>
      </c>
      <c r="I185" s="279" t="s">
        <v>1091</v>
      </c>
      <c r="J185" s="279">
        <v>50</v>
      </c>
      <c r="K185" s="327"/>
    </row>
    <row r="186" s="1" customFormat="1" ht="15" customHeight="1">
      <c r="B186" s="304"/>
      <c r="C186" s="279" t="s">
        <v>1168</v>
      </c>
      <c r="D186" s="279"/>
      <c r="E186" s="279"/>
      <c r="F186" s="302" t="s">
        <v>1095</v>
      </c>
      <c r="G186" s="279"/>
      <c r="H186" s="279" t="s">
        <v>1169</v>
      </c>
      <c r="I186" s="279" t="s">
        <v>1170</v>
      </c>
      <c r="J186" s="279"/>
      <c r="K186" s="327"/>
    </row>
    <row r="187" s="1" customFormat="1" ht="15" customHeight="1">
      <c r="B187" s="304"/>
      <c r="C187" s="279" t="s">
        <v>1171</v>
      </c>
      <c r="D187" s="279"/>
      <c r="E187" s="279"/>
      <c r="F187" s="302" t="s">
        <v>1095</v>
      </c>
      <c r="G187" s="279"/>
      <c r="H187" s="279" t="s">
        <v>1172</v>
      </c>
      <c r="I187" s="279" t="s">
        <v>1170</v>
      </c>
      <c r="J187" s="279"/>
      <c r="K187" s="327"/>
    </row>
    <row r="188" s="1" customFormat="1" ht="15" customHeight="1">
      <c r="B188" s="304"/>
      <c r="C188" s="279" t="s">
        <v>1173</v>
      </c>
      <c r="D188" s="279"/>
      <c r="E188" s="279"/>
      <c r="F188" s="302" t="s">
        <v>1095</v>
      </c>
      <c r="G188" s="279"/>
      <c r="H188" s="279" t="s">
        <v>1174</v>
      </c>
      <c r="I188" s="279" t="s">
        <v>1170</v>
      </c>
      <c r="J188" s="279"/>
      <c r="K188" s="327"/>
    </row>
    <row r="189" s="1" customFormat="1" ht="15" customHeight="1">
      <c r="B189" s="304"/>
      <c r="C189" s="340" t="s">
        <v>1175</v>
      </c>
      <c r="D189" s="279"/>
      <c r="E189" s="279"/>
      <c r="F189" s="302" t="s">
        <v>1095</v>
      </c>
      <c r="G189" s="279"/>
      <c r="H189" s="279" t="s">
        <v>1176</v>
      </c>
      <c r="I189" s="279" t="s">
        <v>1177</v>
      </c>
      <c r="J189" s="341" t="s">
        <v>1178</v>
      </c>
      <c r="K189" s="327"/>
    </row>
    <row r="190" s="1" customFormat="1" ht="15" customHeight="1">
      <c r="B190" s="304"/>
      <c r="C190" s="340" t="s">
        <v>39</v>
      </c>
      <c r="D190" s="279"/>
      <c r="E190" s="279"/>
      <c r="F190" s="302" t="s">
        <v>1089</v>
      </c>
      <c r="G190" s="279"/>
      <c r="H190" s="276" t="s">
        <v>1179</v>
      </c>
      <c r="I190" s="279" t="s">
        <v>1180</v>
      </c>
      <c r="J190" s="279"/>
      <c r="K190" s="327"/>
    </row>
    <row r="191" s="1" customFormat="1" ht="15" customHeight="1">
      <c r="B191" s="304"/>
      <c r="C191" s="340" t="s">
        <v>1181</v>
      </c>
      <c r="D191" s="279"/>
      <c r="E191" s="279"/>
      <c r="F191" s="302" t="s">
        <v>1089</v>
      </c>
      <c r="G191" s="279"/>
      <c r="H191" s="279" t="s">
        <v>1182</v>
      </c>
      <c r="I191" s="279" t="s">
        <v>1124</v>
      </c>
      <c r="J191" s="279"/>
      <c r="K191" s="327"/>
    </row>
    <row r="192" s="1" customFormat="1" ht="15" customHeight="1">
      <c r="B192" s="304"/>
      <c r="C192" s="340" t="s">
        <v>1183</v>
      </c>
      <c r="D192" s="279"/>
      <c r="E192" s="279"/>
      <c r="F192" s="302" t="s">
        <v>1089</v>
      </c>
      <c r="G192" s="279"/>
      <c r="H192" s="279" t="s">
        <v>1184</v>
      </c>
      <c r="I192" s="279" t="s">
        <v>1124</v>
      </c>
      <c r="J192" s="279"/>
      <c r="K192" s="327"/>
    </row>
    <row r="193" s="1" customFormat="1" ht="15" customHeight="1">
      <c r="B193" s="304"/>
      <c r="C193" s="340" t="s">
        <v>1185</v>
      </c>
      <c r="D193" s="279"/>
      <c r="E193" s="279"/>
      <c r="F193" s="302" t="s">
        <v>1095</v>
      </c>
      <c r="G193" s="279"/>
      <c r="H193" s="279" t="s">
        <v>1186</v>
      </c>
      <c r="I193" s="279" t="s">
        <v>1124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1187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1188</v>
      </c>
      <c r="D200" s="343"/>
      <c r="E200" s="343"/>
      <c r="F200" s="343" t="s">
        <v>1189</v>
      </c>
      <c r="G200" s="344"/>
      <c r="H200" s="343" t="s">
        <v>1190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1180</v>
      </c>
      <c r="D202" s="279"/>
      <c r="E202" s="279"/>
      <c r="F202" s="302" t="s">
        <v>40</v>
      </c>
      <c r="G202" s="279"/>
      <c r="H202" s="279" t="s">
        <v>1191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41</v>
      </c>
      <c r="G203" s="279"/>
      <c r="H203" s="279" t="s">
        <v>1192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44</v>
      </c>
      <c r="G204" s="279"/>
      <c r="H204" s="279" t="s">
        <v>1193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42</v>
      </c>
      <c r="G205" s="279"/>
      <c r="H205" s="279" t="s">
        <v>1194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43</v>
      </c>
      <c r="G206" s="279"/>
      <c r="H206" s="279" t="s">
        <v>1195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1136</v>
      </c>
      <c r="D208" s="279"/>
      <c r="E208" s="279"/>
      <c r="F208" s="302" t="s">
        <v>90</v>
      </c>
      <c r="G208" s="279"/>
      <c r="H208" s="279" t="s">
        <v>1196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75</v>
      </c>
      <c r="G209" s="279"/>
      <c r="H209" s="279" t="s">
        <v>1036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1034</v>
      </c>
      <c r="G210" s="279"/>
      <c r="H210" s="279" t="s">
        <v>1197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89</v>
      </c>
      <c r="G211" s="340"/>
      <c r="H211" s="331" t="s">
        <v>1037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115</v>
      </c>
      <c r="G212" s="340"/>
      <c r="H212" s="331" t="s">
        <v>1198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1160</v>
      </c>
      <c r="D214" s="279"/>
      <c r="E214" s="279"/>
      <c r="F214" s="302">
        <v>1</v>
      </c>
      <c r="G214" s="340"/>
      <c r="H214" s="331" t="s">
        <v>1199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1200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1201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1202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2020-09-04T11:08:35Z</dcterms:created>
  <dcterms:modified xsi:type="dcterms:W3CDTF">2020-09-04T11:08:41Z</dcterms:modified>
</cp:coreProperties>
</file>